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rlee\Desktop\AB1200 Public Disclosure\"/>
    </mc:Choice>
  </mc:AlternateContent>
  <xr:revisionPtr revIDLastSave="0" documentId="13_ncr:1_{5DB5E613-749E-4F42-BAB7-42A11662CAD1}" xr6:coauthVersionLast="46" xr6:coauthVersionMax="46" xr10:uidLastSave="{00000000-0000-0000-0000-000000000000}"/>
  <bookViews>
    <workbookView xWindow="-120" yWindow="-120" windowWidth="29040" windowHeight="15840" tabRatio="880" xr2:uid="{00000000-000D-0000-FFFF-FFFF00000000}"/>
  </bookViews>
  <sheets>
    <sheet name="Page 1, Agreement" sheetId="1" r:id="rId1"/>
    <sheet name="Page 2, Summary" sheetId="24" r:id="rId2"/>
    <sheet name="Page 3a GF-UR" sheetId="27" r:id="rId3"/>
    <sheet name="Page 3b GF-R" sheetId="28" r:id="rId4"/>
    <sheet name="Page 3c GF-Sum" sheetId="29" r:id="rId5"/>
    <sheet name="Page 4a MYP GF-UR" sheetId="33" r:id="rId6"/>
    <sheet name="Page 4b MYP GF-R" sheetId="34" r:id="rId7"/>
    <sheet name="Page 4c MYP GF-Sum" sheetId="35" r:id="rId8"/>
    <sheet name="Page 4d Reserves" sheetId="38" r:id="rId9"/>
    <sheet name="Page 5 MYP Other Fund" sheetId="30" r:id="rId10"/>
    <sheet name="Instructions" sheetId="39" r:id="rId11"/>
    <sheet name="Lookups" sheetId="23" state="hidden" r:id="rId12"/>
  </sheets>
  <definedNames>
    <definedName name="_xlnm.Print_Area" localSheetId="0">'Page 1, Agreement'!$A$1:$H$35</definedName>
    <definedName name="_xlnm.Print_Area" localSheetId="1">'Page 2, Summary'!$A$1:$F$37</definedName>
    <definedName name="_xlnm.Print_Area" localSheetId="2">'Page 3a GF-UR'!$A$1:$I$38</definedName>
    <definedName name="_xlnm.Print_Area" localSheetId="3">'Page 3b GF-R'!$A$1:$I$38</definedName>
    <definedName name="_xlnm.Print_Area" localSheetId="4">'Page 3c GF-Sum'!$A$1:$I$38</definedName>
    <definedName name="_xlnm.Print_Area" localSheetId="5">'Page 4a MYP GF-UR'!$A$1:$I$38</definedName>
    <definedName name="_xlnm.Print_Area" localSheetId="6">'Page 4b MYP GF-R'!$A$1:$I$38</definedName>
    <definedName name="_xlnm.Print_Area" localSheetId="7">'Page 4c MYP GF-Sum'!$A$1:$I$39</definedName>
    <definedName name="_xlnm.Print_Area" localSheetId="9">'Page 5 MYP Other Fund'!$A$1:$I$39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33" l="1"/>
  <c r="G28" i="1" l="1"/>
  <c r="F28" i="1"/>
  <c r="E28" i="1"/>
  <c r="G13" i="38" l="1"/>
  <c r="F13" i="38"/>
  <c r="F9" i="38" l="1"/>
  <c r="G9" i="38" s="1"/>
  <c r="I35" i="30"/>
  <c r="I37" i="35"/>
  <c r="G37" i="35"/>
  <c r="I36" i="35"/>
  <c r="G36" i="35"/>
  <c r="I35" i="35"/>
  <c r="G35" i="35"/>
  <c r="I34" i="35"/>
  <c r="G34" i="35"/>
  <c r="I31" i="35"/>
  <c r="G31" i="35"/>
  <c r="I27" i="35"/>
  <c r="G27" i="35"/>
  <c r="I26" i="35"/>
  <c r="G26" i="35"/>
  <c r="I25" i="35"/>
  <c r="G25" i="35"/>
  <c r="I22" i="35"/>
  <c r="G22" i="35"/>
  <c r="I21" i="35"/>
  <c r="G21" i="35"/>
  <c r="I20" i="35"/>
  <c r="G20" i="35"/>
  <c r="I19" i="35"/>
  <c r="G19" i="35"/>
  <c r="I18" i="35"/>
  <c r="G18" i="35"/>
  <c r="I17" i="35"/>
  <c r="G17" i="35"/>
  <c r="I16" i="35"/>
  <c r="G16" i="35"/>
  <c r="I15" i="35"/>
  <c r="G15" i="35"/>
  <c r="I12" i="35"/>
  <c r="G12" i="35"/>
  <c r="I11" i="35"/>
  <c r="G11" i="35"/>
  <c r="I9" i="35"/>
  <c r="G7" i="38" s="1"/>
  <c r="G9" i="35"/>
  <c r="F7" i="38" s="1"/>
  <c r="E9" i="35"/>
  <c r="E7" i="38" s="1"/>
  <c r="H35" i="34"/>
  <c r="H35" i="33"/>
  <c r="H35" i="35" s="1"/>
  <c r="E7" i="35"/>
  <c r="E7" i="34"/>
  <c r="E7" i="33"/>
  <c r="I9" i="34"/>
  <c r="G9" i="34"/>
  <c r="E9" i="34"/>
  <c r="H37" i="29"/>
  <c r="G37" i="29"/>
  <c r="E37" i="29"/>
  <c r="H36" i="29"/>
  <c r="G36" i="29"/>
  <c r="E36" i="29"/>
  <c r="H35" i="29"/>
  <c r="G35" i="29"/>
  <c r="E35" i="29"/>
  <c r="H34" i="29"/>
  <c r="G34" i="29"/>
  <c r="E34" i="29"/>
  <c r="E31" i="29"/>
  <c r="E30" i="29"/>
  <c r="H27" i="29"/>
  <c r="G27" i="29"/>
  <c r="E27" i="29"/>
  <c r="H26" i="29"/>
  <c r="G26" i="29"/>
  <c r="E26" i="29"/>
  <c r="H25" i="29"/>
  <c r="G25" i="29"/>
  <c r="E25" i="29"/>
  <c r="H22" i="29"/>
  <c r="G22" i="29"/>
  <c r="E22" i="29"/>
  <c r="H21" i="29"/>
  <c r="G21" i="29"/>
  <c r="E21" i="29"/>
  <c r="H20" i="29"/>
  <c r="G20" i="29"/>
  <c r="E20" i="29"/>
  <c r="H19" i="29"/>
  <c r="G19" i="29"/>
  <c r="E19" i="29"/>
  <c r="H18" i="29"/>
  <c r="G18" i="29"/>
  <c r="E18" i="29"/>
  <c r="H17" i="29"/>
  <c r="G17" i="29"/>
  <c r="E17" i="29"/>
  <c r="H16" i="29"/>
  <c r="G16" i="29"/>
  <c r="E16" i="29"/>
  <c r="H15" i="29"/>
  <c r="G15" i="29"/>
  <c r="E15" i="29"/>
  <c r="H12" i="29"/>
  <c r="G12" i="29"/>
  <c r="E12" i="29"/>
  <c r="H11" i="29"/>
  <c r="G11" i="29"/>
  <c r="E11" i="29"/>
  <c r="E9" i="29"/>
  <c r="E9" i="28"/>
  <c r="I35" i="28"/>
  <c r="E35" i="34" s="1"/>
  <c r="F35" i="34" s="1"/>
  <c r="I35" i="27"/>
  <c r="E35" i="33" s="1"/>
  <c r="C28" i="1"/>
  <c r="F35" i="33" l="1"/>
  <c r="F35" i="35" s="1"/>
  <c r="E35" i="35"/>
  <c r="I35" i="29"/>
  <c r="H37" i="34" l="1"/>
  <c r="H36" i="34"/>
  <c r="H34" i="34"/>
  <c r="H31" i="34"/>
  <c r="H27" i="34"/>
  <c r="H27" i="35" s="1"/>
  <c r="H26" i="34"/>
  <c r="H25" i="34"/>
  <c r="I23" i="34"/>
  <c r="G23" i="34"/>
  <c r="H22" i="34"/>
  <c r="H21" i="34"/>
  <c r="H20" i="34"/>
  <c r="H19" i="34"/>
  <c r="H18" i="34"/>
  <c r="H17" i="34"/>
  <c r="H16" i="34"/>
  <c r="H15" i="34"/>
  <c r="I13" i="34"/>
  <c r="H13" i="34" s="1"/>
  <c r="G13" i="34"/>
  <c r="H12" i="34"/>
  <c r="H11" i="34"/>
  <c r="H37" i="33"/>
  <c r="H36" i="33"/>
  <c r="H36" i="35" s="1"/>
  <c r="H34" i="33"/>
  <c r="H34" i="35" s="1"/>
  <c r="H31" i="33"/>
  <c r="H31" i="35" s="1"/>
  <c r="H26" i="33"/>
  <c r="H26" i="35" s="1"/>
  <c r="H25" i="33"/>
  <c r="H25" i="35" s="1"/>
  <c r="I23" i="33"/>
  <c r="I23" i="35" s="1"/>
  <c r="G8" i="38" s="1"/>
  <c r="G10" i="38" s="1"/>
  <c r="G23" i="33"/>
  <c r="H22" i="33"/>
  <c r="H22" i="35" s="1"/>
  <c r="H21" i="33"/>
  <c r="H21" i="35" s="1"/>
  <c r="H20" i="33"/>
  <c r="H20" i="35" s="1"/>
  <c r="H19" i="33"/>
  <c r="H18" i="33"/>
  <c r="H18" i="35" s="1"/>
  <c r="H17" i="33"/>
  <c r="H17" i="35" s="1"/>
  <c r="H16" i="33"/>
  <c r="H16" i="35" s="1"/>
  <c r="H15" i="33"/>
  <c r="I13" i="33"/>
  <c r="G13" i="33"/>
  <c r="G13" i="35" s="1"/>
  <c r="H12" i="33"/>
  <c r="H12" i="35" s="1"/>
  <c r="H11" i="33"/>
  <c r="E7" i="27"/>
  <c r="E7" i="29" s="1"/>
  <c r="I37" i="30"/>
  <c r="I36" i="30"/>
  <c r="I34" i="30"/>
  <c r="I31" i="30"/>
  <c r="I30" i="30"/>
  <c r="I27" i="30"/>
  <c r="I26" i="30"/>
  <c r="I25" i="30"/>
  <c r="H23" i="30"/>
  <c r="G23" i="30"/>
  <c r="E23" i="30"/>
  <c r="I22" i="30"/>
  <c r="I21" i="30"/>
  <c r="I20" i="30"/>
  <c r="I19" i="30"/>
  <c r="I18" i="30"/>
  <c r="I17" i="30"/>
  <c r="I16" i="30"/>
  <c r="I15" i="30"/>
  <c r="H13" i="30"/>
  <c r="G13" i="30"/>
  <c r="G24" i="30" s="1"/>
  <c r="G28" i="30" s="1"/>
  <c r="G32" i="30" s="1"/>
  <c r="G38" i="30" s="1"/>
  <c r="E13" i="30"/>
  <c r="I12" i="30"/>
  <c r="I11" i="30"/>
  <c r="I13" i="30" s="1"/>
  <c r="I31" i="29"/>
  <c r="I26" i="29"/>
  <c r="I20" i="29"/>
  <c r="I16" i="29"/>
  <c r="I37" i="28"/>
  <c r="E37" i="34" s="1"/>
  <c r="F37" i="34" s="1"/>
  <c r="I36" i="28"/>
  <c r="E36" i="34" s="1"/>
  <c r="F36" i="34" s="1"/>
  <c r="I34" i="28"/>
  <c r="E34" i="34" s="1"/>
  <c r="F34" i="34" s="1"/>
  <c r="I31" i="28"/>
  <c r="E31" i="34" s="1"/>
  <c r="F31" i="34" s="1"/>
  <c r="I30" i="28"/>
  <c r="E30" i="34" s="1"/>
  <c r="I27" i="28"/>
  <c r="E27" i="34" s="1"/>
  <c r="F27" i="34" s="1"/>
  <c r="I26" i="28"/>
  <c r="E26" i="34" s="1"/>
  <c r="F26" i="34" s="1"/>
  <c r="I25" i="28"/>
  <c r="E25" i="34" s="1"/>
  <c r="F25" i="34" s="1"/>
  <c r="H23" i="28"/>
  <c r="G23" i="28"/>
  <c r="E23" i="28"/>
  <c r="I22" i="28"/>
  <c r="E22" i="34" s="1"/>
  <c r="F22" i="34" s="1"/>
  <c r="I21" i="28"/>
  <c r="E21" i="34" s="1"/>
  <c r="F21" i="34" s="1"/>
  <c r="I20" i="28"/>
  <c r="E20" i="34" s="1"/>
  <c r="F20" i="34" s="1"/>
  <c r="I19" i="28"/>
  <c r="E19" i="34" s="1"/>
  <c r="F19" i="34" s="1"/>
  <c r="I18" i="28"/>
  <c r="E18" i="34" s="1"/>
  <c r="F18" i="34" s="1"/>
  <c r="I17" i="28"/>
  <c r="E17" i="34" s="1"/>
  <c r="F17" i="34" s="1"/>
  <c r="I16" i="28"/>
  <c r="E16" i="34" s="1"/>
  <c r="F16" i="34" s="1"/>
  <c r="I15" i="28"/>
  <c r="E15" i="34" s="1"/>
  <c r="F15" i="34" s="1"/>
  <c r="H13" i="28"/>
  <c r="G13" i="28"/>
  <c r="E13" i="28"/>
  <c r="I12" i="28"/>
  <c r="E12" i="34" s="1"/>
  <c r="F12" i="34" s="1"/>
  <c r="I11" i="28"/>
  <c r="E11" i="34" s="1"/>
  <c r="F11" i="34" s="1"/>
  <c r="I37" i="27"/>
  <c r="E37" i="33" s="1"/>
  <c r="E37" i="35" s="1"/>
  <c r="I36" i="27"/>
  <c r="E36" i="33" s="1"/>
  <c r="I34" i="27"/>
  <c r="E34" i="33" s="1"/>
  <c r="E34" i="35" s="1"/>
  <c r="I31" i="27"/>
  <c r="E31" i="33" s="1"/>
  <c r="E31" i="35" s="1"/>
  <c r="I30" i="27"/>
  <c r="E30" i="33" s="1"/>
  <c r="E30" i="35" s="1"/>
  <c r="I27" i="27"/>
  <c r="E27" i="33" s="1"/>
  <c r="E27" i="35" s="1"/>
  <c r="I26" i="27"/>
  <c r="E26" i="33" s="1"/>
  <c r="E26" i="35" s="1"/>
  <c r="I25" i="27"/>
  <c r="E25" i="33" s="1"/>
  <c r="E25" i="35" s="1"/>
  <c r="H23" i="27"/>
  <c r="G23" i="27"/>
  <c r="E23" i="27"/>
  <c r="I22" i="27"/>
  <c r="E22" i="33" s="1"/>
  <c r="E22" i="35" s="1"/>
  <c r="I21" i="27"/>
  <c r="E21" i="33" s="1"/>
  <c r="E21" i="35" s="1"/>
  <c r="I20" i="27"/>
  <c r="E20" i="33" s="1"/>
  <c r="E20" i="35" s="1"/>
  <c r="I19" i="27"/>
  <c r="E19" i="33" s="1"/>
  <c r="E19" i="35" s="1"/>
  <c r="I18" i="27"/>
  <c r="E18" i="33" s="1"/>
  <c r="E18" i="35" s="1"/>
  <c r="I17" i="27"/>
  <c r="E17" i="33" s="1"/>
  <c r="E17" i="35" s="1"/>
  <c r="I16" i="27"/>
  <c r="E16" i="33" s="1"/>
  <c r="E16" i="35" s="1"/>
  <c r="I15" i="27"/>
  <c r="E15" i="33" s="1"/>
  <c r="E15" i="35" s="1"/>
  <c r="H13" i="27"/>
  <c r="G13" i="27"/>
  <c r="E13" i="27"/>
  <c r="I12" i="27"/>
  <c r="E12" i="33" s="1"/>
  <c r="E12" i="35" s="1"/>
  <c r="I11" i="27"/>
  <c r="E11" i="33" s="1"/>
  <c r="E11" i="35" s="1"/>
  <c r="H23" i="34" l="1"/>
  <c r="H11" i="35"/>
  <c r="H15" i="35"/>
  <c r="H19" i="35"/>
  <c r="G23" i="35"/>
  <c r="F8" i="38" s="1"/>
  <c r="F10" i="38" s="1"/>
  <c r="G24" i="34"/>
  <c r="H23" i="33"/>
  <c r="H37" i="35"/>
  <c r="E13" i="38"/>
  <c r="E36" i="35"/>
  <c r="H13" i="33"/>
  <c r="H13" i="35" s="1"/>
  <c r="I13" i="35"/>
  <c r="I24" i="33"/>
  <c r="I23" i="30"/>
  <c r="F12" i="33"/>
  <c r="F12" i="35" s="1"/>
  <c r="F15" i="33"/>
  <c r="F15" i="35" s="1"/>
  <c r="F17" i="33"/>
  <c r="F17" i="35" s="1"/>
  <c r="F19" i="33"/>
  <c r="F19" i="35" s="1"/>
  <c r="F21" i="33"/>
  <c r="F21" i="35" s="1"/>
  <c r="F25" i="33"/>
  <c r="F25" i="35" s="1"/>
  <c r="F27" i="33"/>
  <c r="F27" i="35" s="1"/>
  <c r="F34" i="33"/>
  <c r="F34" i="35" s="1"/>
  <c r="F37" i="33"/>
  <c r="F37" i="35" s="1"/>
  <c r="H23" i="35"/>
  <c r="F11" i="33"/>
  <c r="F11" i="35" s="1"/>
  <c r="F16" i="33"/>
  <c r="F16" i="35" s="1"/>
  <c r="F18" i="33"/>
  <c r="F18" i="35" s="1"/>
  <c r="F20" i="33"/>
  <c r="F20" i="35" s="1"/>
  <c r="F22" i="33"/>
  <c r="F22" i="35" s="1"/>
  <c r="F26" i="33"/>
  <c r="F26" i="35" s="1"/>
  <c r="F31" i="33"/>
  <c r="F31" i="35" s="1"/>
  <c r="F36" i="33"/>
  <c r="F36" i="35" s="1"/>
  <c r="H24" i="30"/>
  <c r="H28" i="30" s="1"/>
  <c r="H32" i="30" s="1"/>
  <c r="H38" i="30" s="1"/>
  <c r="E24" i="30"/>
  <c r="E28" i="30" s="1"/>
  <c r="E32" i="30" s="1"/>
  <c r="I23" i="27"/>
  <c r="G24" i="28"/>
  <c r="G28" i="28" s="1"/>
  <c r="G32" i="28" s="1"/>
  <c r="G38" i="28" s="1"/>
  <c r="H24" i="28"/>
  <c r="H28" i="28" s="1"/>
  <c r="H32" i="28" s="1"/>
  <c r="H38" i="28" s="1"/>
  <c r="I23" i="28"/>
  <c r="E24" i="28"/>
  <c r="E28" i="28" s="1"/>
  <c r="E32" i="28" s="1"/>
  <c r="E38" i="28" s="1"/>
  <c r="H24" i="27"/>
  <c r="H28" i="27" s="1"/>
  <c r="H32" i="27" s="1"/>
  <c r="H38" i="27" s="1"/>
  <c r="G24" i="27"/>
  <c r="G28" i="27" s="1"/>
  <c r="G32" i="27" s="1"/>
  <c r="G38" i="27" s="1"/>
  <c r="E24" i="27"/>
  <c r="E28" i="27" s="1"/>
  <c r="E32" i="27" s="1"/>
  <c r="E38" i="27" s="1"/>
  <c r="I13" i="28"/>
  <c r="I13" i="27"/>
  <c r="E7" i="28"/>
  <c r="I11" i="29"/>
  <c r="H23" i="29"/>
  <c r="I17" i="29"/>
  <c r="I21" i="29"/>
  <c r="I27" i="29"/>
  <c r="I36" i="29"/>
  <c r="I34" i="29"/>
  <c r="H13" i="29"/>
  <c r="G13" i="29"/>
  <c r="E23" i="33"/>
  <c r="I15" i="29"/>
  <c r="I19" i="29"/>
  <c r="I25" i="29"/>
  <c r="I12" i="29"/>
  <c r="G23" i="29"/>
  <c r="I18" i="29"/>
  <c r="I22" i="29"/>
  <c r="I37" i="29"/>
  <c r="E13" i="34"/>
  <c r="F13" i="34" s="1"/>
  <c r="E23" i="34"/>
  <c r="I24" i="34"/>
  <c r="G28" i="34"/>
  <c r="E13" i="33"/>
  <c r="G24" i="33"/>
  <c r="I28" i="33"/>
  <c r="I24" i="30"/>
  <c r="I28" i="30" s="1"/>
  <c r="I32" i="30" s="1"/>
  <c r="I38" i="30" s="1"/>
  <c r="I30" i="29"/>
  <c r="E23" i="29"/>
  <c r="E13" i="29"/>
  <c r="E13" i="35" l="1"/>
  <c r="E24" i="33"/>
  <c r="F23" i="33"/>
  <c r="E23" i="35"/>
  <c r="E8" i="38" s="1"/>
  <c r="E10" i="38" s="1"/>
  <c r="H24" i="33"/>
  <c r="G24" i="35"/>
  <c r="I24" i="35"/>
  <c r="E38" i="30"/>
  <c r="E28" i="33"/>
  <c r="I24" i="27"/>
  <c r="I28" i="27" s="1"/>
  <c r="I32" i="27" s="1"/>
  <c r="I38" i="27"/>
  <c r="I38" i="28"/>
  <c r="I24" i="28"/>
  <c r="I28" i="28" s="1"/>
  <c r="I32" i="28" s="1"/>
  <c r="H24" i="29"/>
  <c r="H28" i="29" s="1"/>
  <c r="H32" i="29" s="1"/>
  <c r="H38" i="29" s="1"/>
  <c r="G24" i="29"/>
  <c r="G28" i="29" s="1"/>
  <c r="G32" i="29" s="1"/>
  <c r="G38" i="29" s="1"/>
  <c r="I23" i="29"/>
  <c r="I13" i="29"/>
  <c r="E24" i="29"/>
  <c r="E28" i="29" s="1"/>
  <c r="E32" i="29" s="1"/>
  <c r="E38" i="29" s="1"/>
  <c r="E24" i="34"/>
  <c r="E28" i="34" s="1"/>
  <c r="F23" i="34"/>
  <c r="H24" i="34"/>
  <c r="I28" i="34"/>
  <c r="H28" i="34" s="1"/>
  <c r="F24" i="33"/>
  <c r="G28" i="33"/>
  <c r="G28" i="35" s="1"/>
  <c r="F13" i="33"/>
  <c r="F13" i="35" s="1"/>
  <c r="F23" i="35" l="1"/>
  <c r="E24" i="35"/>
  <c r="E32" i="33"/>
  <c r="E28" i="35"/>
  <c r="H24" i="35"/>
  <c r="I28" i="35"/>
  <c r="F28" i="33"/>
  <c r="G30" i="33"/>
  <c r="I24" i="29"/>
  <c r="I28" i="29" s="1"/>
  <c r="I32" i="29" s="1"/>
  <c r="I38" i="29"/>
  <c r="E32" i="34"/>
  <c r="E38" i="34" s="1"/>
  <c r="F28" i="34"/>
  <c r="F24" i="34"/>
  <c r="F24" i="35" s="1"/>
  <c r="H28" i="33"/>
  <c r="H28" i="35" s="1"/>
  <c r="G32" i="33" l="1"/>
  <c r="F28" i="35"/>
  <c r="E38" i="33"/>
  <c r="E32" i="35"/>
  <c r="G30" i="34"/>
  <c r="G32" i="34" s="1"/>
  <c r="G38" i="34" s="1"/>
  <c r="F30" i="33"/>
  <c r="F32" i="33"/>
  <c r="I30" i="33"/>
  <c r="E14" i="38" l="1"/>
  <c r="E17" i="38" s="1"/>
  <c r="E18" i="38" s="1"/>
  <c r="E38" i="35"/>
  <c r="G30" i="35"/>
  <c r="G32" i="35"/>
  <c r="G38" i="33"/>
  <c r="F30" i="34"/>
  <c r="F30" i="35" s="1"/>
  <c r="F32" i="34"/>
  <c r="F32" i="35" s="1"/>
  <c r="F38" i="34"/>
  <c r="I30" i="34"/>
  <c r="I30" i="35" s="1"/>
  <c r="I32" i="33"/>
  <c r="H30" i="33"/>
  <c r="F14" i="38" l="1"/>
  <c r="F17" i="38" s="1"/>
  <c r="F18" i="38" s="1"/>
  <c r="G38" i="35"/>
  <c r="F38" i="33"/>
  <c r="F38" i="35" s="1"/>
  <c r="I38" i="33"/>
  <c r="H30" i="34"/>
  <c r="H30" i="35" s="1"/>
  <c r="I32" i="34"/>
  <c r="I38" i="34" s="1"/>
  <c r="H32" i="33"/>
  <c r="H38" i="33" l="1"/>
  <c r="H38" i="35" s="1"/>
  <c r="G14" i="38"/>
  <c r="G17" i="38" s="1"/>
  <c r="G18" i="38" s="1"/>
  <c r="I32" i="35"/>
  <c r="I38" i="35"/>
  <c r="H38" i="34"/>
  <c r="H32" i="34"/>
  <c r="H32" i="35" s="1"/>
  <c r="C5" i="24" l="1"/>
  <c r="A4" i="24"/>
  <c r="A5" i="24"/>
  <c r="F30" i="1" l="1"/>
  <c r="E30" i="1" l="1"/>
  <c r="G30" i="1"/>
  <c r="C30" i="1" l="1"/>
  <c r="F31" i="1" s="1"/>
  <c r="G31" i="1" l="1"/>
  <c r="E31" i="1"/>
</calcChain>
</file>

<file path=xl/sharedStrings.xml><?xml version="1.0" encoding="utf-8"?>
<sst xmlns="http://schemas.openxmlformats.org/spreadsheetml/2006/main" count="664" uniqueCount="335">
  <si>
    <t>Public Disclosure of Collective Bargaining Agreement</t>
  </si>
  <si>
    <t>Certificated, Classified, Other:</t>
  </si>
  <si>
    <t xml:space="preserve"> </t>
  </si>
  <si>
    <t>(date)</t>
  </si>
  <si>
    <t>A. Proposed Change in Compensation</t>
  </si>
  <si>
    <t>Compensation</t>
  </si>
  <si>
    <t>Annual</t>
  </si>
  <si>
    <t>Fiscal Impact of Proposed Agreement</t>
  </si>
  <si>
    <t>Cost Prior to</t>
  </si>
  <si>
    <t>Proposed Agreement</t>
  </si>
  <si>
    <t>Year 1            Increase/(Decrease)</t>
  </si>
  <si>
    <t>Year 2            Increase/(Decrease)</t>
  </si>
  <si>
    <t>Year 3            Increase/(Decrease)</t>
  </si>
  <si>
    <t>Unrestricted General Fund</t>
  </si>
  <si>
    <t>Enter Bargaining Unit:</t>
  </si>
  <si>
    <t>TOTAL REVENUES</t>
  </si>
  <si>
    <t>TOTAL EXPENDITURES</t>
  </si>
  <si>
    <t>Restricted General Fund</t>
  </si>
  <si>
    <t>Combined General Fund</t>
  </si>
  <si>
    <t>a.</t>
  </si>
  <si>
    <t>Total Expenditures, Transfers Out, and Uses (Including Cost of Proposed Agreement)</t>
  </si>
  <si>
    <t>b.</t>
  </si>
  <si>
    <t>c.</t>
  </si>
  <si>
    <t>d.</t>
  </si>
  <si>
    <t>Total Available Reserves</t>
  </si>
  <si>
    <t>District Superintendent</t>
  </si>
  <si>
    <t>Date</t>
  </si>
  <si>
    <t>District #</t>
  </si>
  <si>
    <t>District Name</t>
  </si>
  <si>
    <t>Collective Bargaining Unit Name</t>
  </si>
  <si>
    <t>Bargaining Unit Type</t>
  </si>
  <si>
    <t>04</t>
  </si>
  <si>
    <t>Anaheim City School District - Anaheim Elementary Education Association (AEEA)</t>
  </si>
  <si>
    <t>Anaheim City School District</t>
  </si>
  <si>
    <t>Anaheim Elementary Education Association (AEEA)</t>
  </si>
  <si>
    <t>Certificated</t>
  </si>
  <si>
    <t>Anaheim City School District - California School Employees Association, Chapter 54 (CSEA)</t>
  </si>
  <si>
    <t>California School Employees Association, Chapter 54 (CSEA)</t>
  </si>
  <si>
    <t>Classified</t>
  </si>
  <si>
    <t>08</t>
  </si>
  <si>
    <t>Buena Park Elementary School District - Buena Park Teachers Association (BPTA)</t>
  </si>
  <si>
    <t>Buena Park Elementary School District</t>
  </si>
  <si>
    <t>Buena Park Teachers Association (BPTA)</t>
  </si>
  <si>
    <t>Buena Park Elementary School District - California School Employees Association, Chapter 569 (CSEA)</t>
  </si>
  <si>
    <t>California School Employees Association, Chapter 569 (CSEA)</t>
  </si>
  <si>
    <t>Centralia Elementary School District - Centralia Education Association (CEA)</t>
  </si>
  <si>
    <t>Centralia Elementary School District</t>
  </si>
  <si>
    <t>Centralia Education Association (CEA)</t>
  </si>
  <si>
    <t>Centralia Elementary School District - California School Employees Association, Chapter 136 (CSEA)</t>
  </si>
  <si>
    <t>California School Employees Association, Chapter 136 (CSEA)</t>
  </si>
  <si>
    <t>Cypress Elementary School District - Association of Cypress Teachers (ACT)</t>
  </si>
  <si>
    <t>Cypress Elementary School District</t>
  </si>
  <si>
    <t>Association of Cypress Teachers (ACT)</t>
  </si>
  <si>
    <t>Cypress Elementary School District - California School Employees Association, Chapter 325 (CSEA)</t>
  </si>
  <si>
    <t>California School Employees Association, Chapter 325 (CSEA)</t>
  </si>
  <si>
    <t>Fountain Valley Elementary School District - Fountain Valley Education Association (FVEA)</t>
  </si>
  <si>
    <t>Fountain Valley Elementary School District</t>
  </si>
  <si>
    <t>Fountain Valley Education Association (FVEA)</t>
  </si>
  <si>
    <t>Fountain Valley Elementary School District - California School Employees Association, Chapter 358 (CSEA)</t>
  </si>
  <si>
    <t>California School Employees Association, Chapter 358 (CSEA)</t>
  </si>
  <si>
    <t>Fullerton Elementary School District - Fullerton Elementary Teachers Association (FETA)</t>
  </si>
  <si>
    <t>Fullerton Elementary School District</t>
  </si>
  <si>
    <t>Fullerton Elementary Teachers Association (FETA)</t>
  </si>
  <si>
    <t>Fullerton Elementary School District - California School Employees Association, Chapter 130 (CSEA)</t>
  </si>
  <si>
    <t>California School Employees Association, Chapter 130 (CSEA)</t>
  </si>
  <si>
    <t>Huntington Beach City Elementary School District - Huntington Beach Elementary Teachers Association (HBETA)</t>
  </si>
  <si>
    <t>Huntington Beach City Elementary School District</t>
  </si>
  <si>
    <t>Huntington Beach Elementary Teachers Association (HBETA)</t>
  </si>
  <si>
    <t>Huntington Beach City Elementary School District - California School Employees Association, Chapter 316 (CSEA)</t>
  </si>
  <si>
    <t>California School Employees Association, Chapter 316 (CSEA)</t>
  </si>
  <si>
    <t>La Habra City Elementary School District - La Habra Education Association (LHEA)</t>
  </si>
  <si>
    <t>La Habra City Elementary School District</t>
  </si>
  <si>
    <t>La Habra Education Association (LHEA)</t>
  </si>
  <si>
    <t>La Habra City Elementary School District - California School Employees Association, Chapter 135 (CSEA)</t>
  </si>
  <si>
    <t>California School Employees Association, Chapter 135 (CSEA)</t>
  </si>
  <si>
    <t>Magnolia Elementary School District - Magnolia Educators Association (MEA)</t>
  </si>
  <si>
    <t>Magnolia Elementary School District</t>
  </si>
  <si>
    <t>Magnolia Educators Association (MEA)</t>
  </si>
  <si>
    <t>Magnolia Elementary School District - California School Employees Association, Chapter 195 (CSEA)</t>
  </si>
  <si>
    <t>California School Employees Association, Chapter 195 (CSEA)</t>
  </si>
  <si>
    <t>Ocean View Elementary School District - Ocean View Teachers Association (OVTA)</t>
  </si>
  <si>
    <t>Ocean View Elementary School District</t>
  </si>
  <si>
    <t>Ocean View Teachers Association (OVTA)</t>
  </si>
  <si>
    <t>Ocean View Elementary School District - California School Employees Association, Chapter 375 (CSEA)</t>
  </si>
  <si>
    <t>California School Employees Association, Chapter 375 (CSEA)</t>
  </si>
  <si>
    <t>Savanna Elementary School District - Savanna District Teachers Association (SDTA)</t>
  </si>
  <si>
    <t>Savanna Elementary School District</t>
  </si>
  <si>
    <t>Savanna District Teachers Association (SDTA)</t>
  </si>
  <si>
    <t>Savanna Elementary School District - California School Employees Association, Chapter 322 (CSEA)</t>
  </si>
  <si>
    <t>California School Employees Association, Chapter 322 (CSEA)</t>
  </si>
  <si>
    <t>Westminster Elementary School District - Westminster Teachers Association (WTA)</t>
  </si>
  <si>
    <t>Westminster Elementary School District</t>
  </si>
  <si>
    <t>Westminster Teachers Association (WTA)</t>
  </si>
  <si>
    <t>Westminster Elementary School District - California School Employees Association, Chapter 34 (CSEA)</t>
  </si>
  <si>
    <t>California School Employees Association, Chapter 34 (CSEA)</t>
  </si>
  <si>
    <t>Anaheim Union High School District - Anaheim Secondary Teachers Association (ASTA)</t>
  </si>
  <si>
    <t>Anaheim Union High School District</t>
  </si>
  <si>
    <t>Anaheim Secondary Teachers Association (ASTA)</t>
  </si>
  <si>
    <t>Anaheim Union High School District - California School Employees Association, Chapter 74 (CSEA)</t>
  </si>
  <si>
    <t>California School Employees Association, Chapter 74 (CSEA)</t>
  </si>
  <si>
    <t>Anaheim Union High School District - American Federation of State, County, and Municpal Employees (AFSCME)</t>
  </si>
  <si>
    <t>American Federation of State, County, and Municpal Employees (AFSCME)</t>
  </si>
  <si>
    <t>Anaheim Union High School District - Anaheim Personnel and Guidance Association (APGA)</t>
  </si>
  <si>
    <t>Anaheim Personnel and Guidance Association (APGA)</t>
  </si>
  <si>
    <t>Fullerton Joint Union High School District - Fullerton Secondary Teachers Association (FSTO)</t>
  </si>
  <si>
    <t>Fullerton Joint Union High School District</t>
  </si>
  <si>
    <t>Fullerton Secondary Teachers Association (FSTO)</t>
  </si>
  <si>
    <t>Fullerton Joint Union High School District - California School Employees Association, Chapter 82 (CSEA)</t>
  </si>
  <si>
    <t>California School Employees Association, Chapter 82 (CSEA)</t>
  </si>
  <si>
    <t>Huntington Beach Union High School District - District Educators Association (DEA)</t>
  </si>
  <si>
    <t>Huntington Beach Union High School District</t>
  </si>
  <si>
    <t>District Educators Association (DEA)</t>
  </si>
  <si>
    <t>Huntington Beach Union High School District - Huntington Beach Pupil Services Association (HBPSA)</t>
  </si>
  <si>
    <t>Huntington Beach Pupil Services Association (HBPSA)</t>
  </si>
  <si>
    <t>Huntington Beach Union High School District - California School Employees Association, Chapter 157 (CSEA)</t>
  </si>
  <si>
    <t>California School Employees Association, Chapter 157 (CSEA)</t>
  </si>
  <si>
    <t>Brea-Olinda Unified School District - Brea Olinda Teachers Association (BOTA)</t>
  </si>
  <si>
    <t>Brea-Olinda Unified School District</t>
  </si>
  <si>
    <t>Brea Olinda Teachers Association (BOTA)</t>
  </si>
  <si>
    <t>Brea-Olinda Unified School District - California School Employees Association, Chapter 207 (CSEA)</t>
  </si>
  <si>
    <t>California School Employees Association, Chapter 207 (CSEA)</t>
  </si>
  <si>
    <t>Capistrano Unified School District - Capistrano Unified Education Association (CUEA)</t>
  </si>
  <si>
    <t>Capistrano Unified School District</t>
  </si>
  <si>
    <t>Capistrano Unified Education Association (CUEA)</t>
  </si>
  <si>
    <t>Capistrano Unified School District - California School Employees Association, Chapter 224 (CSEA)</t>
  </si>
  <si>
    <t>California School Employees Association, Chapter 224 (CSEA)</t>
  </si>
  <si>
    <t>Capistrano Unified School District - Teamsters Local 952</t>
  </si>
  <si>
    <t>Teamsters Local 952</t>
  </si>
  <si>
    <t>Garden Grove Unified School District - Garden Grove Education Association (GGEA)</t>
  </si>
  <si>
    <t>Garden Grove Unified School District</t>
  </si>
  <si>
    <t>Garden Grove Education Association (GGEA)</t>
  </si>
  <si>
    <t>Garden Grove Unified School District - California School Employees Association, Chapter 121 (CSEA)</t>
  </si>
  <si>
    <t>California School Employees Association, Chapter 121 (CSEA)</t>
  </si>
  <si>
    <t xml:space="preserve">Garden Grove Unified School District - Garden Grove Unified School District Supervisory Unit (GGUSD Supervisory) </t>
  </si>
  <si>
    <t xml:space="preserve">Garden Grove Unified School District Supervisory Unit (GGUSD Supervisory) </t>
  </si>
  <si>
    <t>Garden Grove Unified School District - Garden Grove Pupil Personnel Services Association (GGPPSA)</t>
  </si>
  <si>
    <t>Garden Grove Pupil Personnel Services Association (GGPPSA)</t>
  </si>
  <si>
    <t>Irvine Unified School District - Irvine Teachers Association (ITA)</t>
  </si>
  <si>
    <t>Irvine Unified School District</t>
  </si>
  <si>
    <t>Irvine Teachers Association (ITA)</t>
  </si>
  <si>
    <t>Irvine Unified School District - California School Employees Association, Chapter 517 (CSEA)</t>
  </si>
  <si>
    <t>California School Employees Association, Chapter 517 (CSEA)</t>
  </si>
  <si>
    <t>Irvine Unified School District - Irvine Supervisory Association</t>
  </si>
  <si>
    <t>Irvine Supervisory Association</t>
  </si>
  <si>
    <t>Laguna Beach Unified School District - Laguna Beach Unified Faculty Association (LaBUFA)</t>
  </si>
  <si>
    <t>Laguna Beach Unified School District</t>
  </si>
  <si>
    <t>Laguna Beach Unified Faculty Association (LaBUFA)</t>
  </si>
  <si>
    <t>Laguna Beach Unified School District - California School Employees Association, Chapter 131 (CSEA)</t>
  </si>
  <si>
    <t>California School Employees Association, Chapter 131 (CSEA)</t>
  </si>
  <si>
    <t>Los Alamitos Unified School District - Los Alamitos Education Association (LAEA)</t>
  </si>
  <si>
    <t>Los Alamitos Unified School District</t>
  </si>
  <si>
    <t>Los Alamitos Education Association (LAEA)</t>
  </si>
  <si>
    <t>Los Alamitos Unified School District - California School Employees Association, Chapter 324 (CSEA)</t>
  </si>
  <si>
    <t>California School Employees Association, Chapter 324 (CSEA)</t>
  </si>
  <si>
    <t>Newport-Mesa Unified School District - Newport-Mesa Federation of Teachers (NMFT)</t>
  </si>
  <si>
    <t>Newport-Mesa Unified School District</t>
  </si>
  <si>
    <t>Newport-Mesa Federation of Teachers (NMFT)</t>
  </si>
  <si>
    <t>Newport-Mesa Unified School District - California School Employees Association, Chapter 18 (CSEA)</t>
  </si>
  <si>
    <t>California School Employees Association, Chapter 18 (CSEA)</t>
  </si>
  <si>
    <t>Orange Unified School District - Orange Unified Education Association (OUEA)</t>
  </si>
  <si>
    <t>Orange Unified School District</t>
  </si>
  <si>
    <t>Orange Unified Education Association (OUEA)</t>
  </si>
  <si>
    <t>Orange Unified School District - California School Employees Association, Chapter 67 (CSEA)</t>
  </si>
  <si>
    <t>California School Employees Association, Chapter 67 (CSEA)</t>
  </si>
  <si>
    <t>Placentia Yorba Linda Unified School District - Association of Placentia Linda Educators (APLE)</t>
  </si>
  <si>
    <t>Placentia Yorba Linda Unified School District</t>
  </si>
  <si>
    <t>Association of Placentia Linda Educators (APLE)</t>
  </si>
  <si>
    <t>Placentia Yorba Linda Unified School District - California School Employees Association, Chapter 293 (CSEA)</t>
  </si>
  <si>
    <t>California School Employees Association, Chapter 293 (CSEA)</t>
  </si>
  <si>
    <t>Saddleback Valley Unified School District - Saddleback Valley Educators Association (SVEA)</t>
  </si>
  <si>
    <t>Saddleback Valley Unified School District</t>
  </si>
  <si>
    <t>Saddleback Valley Educators Association (SVEA)</t>
  </si>
  <si>
    <t>Saddleback Valley Unified School District - California School Employees Association, Chapter 616 (CSEA)</t>
  </si>
  <si>
    <t>California School Employees Association, Chapter 616 (CSEA)</t>
  </si>
  <si>
    <t>Saddleback Valley Unified School District - Saddleback Valley Pupil Services Association (SVPSA)</t>
  </si>
  <si>
    <t>Saddleback Valley Pupil Services Association (SVPSA)</t>
  </si>
  <si>
    <t>Santa Ana Unified School District - Santa Ana Educators' Association (SAEA)</t>
  </si>
  <si>
    <t>Santa Ana Unified School District</t>
  </si>
  <si>
    <t>Santa Ana Educators' Association (SAEA)</t>
  </si>
  <si>
    <t>Santa Ana Unified School District - California School Employees Association, Chapter 41 (CSEA)</t>
  </si>
  <si>
    <t>California School Employees Association, Chapter 41 (CSEA)</t>
  </si>
  <si>
    <t>Tustin Unified School District - Tustin Educators Association (TEA)</t>
  </si>
  <si>
    <t>Tustin Unified School District</t>
  </si>
  <si>
    <t>Tustin Educators Association (TEA)</t>
  </si>
  <si>
    <t>Tustin Unified School District - California School Employees Association, Chapter 450 (CSEA)</t>
  </si>
  <si>
    <t>California School Employees Association, Chapter 450 (CSEA)</t>
  </si>
  <si>
    <t>Tustin Unified School District - Classified Supervisory Management Association (CSMA)</t>
  </si>
  <si>
    <t>Classified Supervisory Management Association (CSMA)</t>
  </si>
  <si>
    <t>Disclosure of Collective Bargaining Agreement</t>
  </si>
  <si>
    <t>In Accordance with AB 1200 (Statutes of 1991, Chapter 1213) and GC 3547.5 and 3540.2</t>
  </si>
  <si>
    <t>Name of School District:</t>
  </si>
  <si>
    <t>Name of Bargaining/Represented Unit:</t>
  </si>
  <si>
    <t>and  ending:</t>
  </si>
  <si>
    <t>The Governing Board will act upon this agreement  on:</t>
  </si>
  <si>
    <t xml:space="preserve">          and ending</t>
  </si>
  <si>
    <t xml:space="preserve">The proposed agreement covers the period beginning:  </t>
  </si>
  <si>
    <t>Fiscal Impact of Proposed Agreement (All Funds)</t>
  </si>
  <si>
    <t>Complete years 2 and 3 for multi-year agreements only.</t>
  </si>
  <si>
    <t>Description</t>
  </si>
  <si>
    <t>Increase (Decrease) (Stipends, Bonuses, Overtime, etc.)-One time</t>
  </si>
  <si>
    <t>Chief Business Official</t>
  </si>
  <si>
    <t>CERTIFICATION</t>
  </si>
  <si>
    <t>FUNDING SOURCES</t>
  </si>
  <si>
    <t xml:space="preserve">OTHER FISCAL EFFECTS </t>
  </si>
  <si>
    <t>CHANGES TO COMPENSATION (SALARIES AND BENEFITS)</t>
  </si>
  <si>
    <r>
      <t xml:space="preserve">Other Compensation -     </t>
    </r>
    <r>
      <rPr>
        <sz val="9"/>
        <rFont val="Arial"/>
        <family val="2"/>
      </rPr>
      <t xml:space="preserve">
</t>
    </r>
  </si>
  <si>
    <r>
      <t xml:space="preserve">Total Number of Represented Employees  </t>
    </r>
    <r>
      <rPr>
        <sz val="9"/>
        <rFont val="Arial"/>
        <family val="2"/>
      </rPr>
      <t>(Use FTEs if appropriate)</t>
    </r>
  </si>
  <si>
    <r>
      <t xml:space="preserve">Total Compensation </t>
    </r>
    <r>
      <rPr>
        <b/>
        <u/>
        <sz val="9"/>
        <rFont val="Arial"/>
        <family val="2"/>
      </rPr>
      <t>Average</t>
    </r>
    <r>
      <rPr>
        <b/>
        <sz val="9"/>
        <rFont val="Arial"/>
        <family val="2"/>
      </rPr>
      <t xml:space="preserve"> Cost per Employee </t>
    </r>
  </si>
  <si>
    <t xml:space="preserve">  COMPONENTS OF ENDING BALANCE:</t>
  </si>
  <si>
    <t xml:space="preserve">  CURRENT-YEAR ENDING BALANCE</t>
  </si>
  <si>
    <t xml:space="preserve">Audit Adjustments/Restatements                     (9793 &amp; 9795)                                 </t>
  </si>
  <si>
    <t xml:space="preserve">  BEGINNING BALANCE (9791)                                 </t>
  </si>
  <si>
    <t xml:space="preserve">  CURRENT YEAR INCREASE (DECREASE) IN FUND BALANCE</t>
  </si>
  <si>
    <t>Contributions  (8980-8999)</t>
  </si>
  <si>
    <t>Transfers Out and Other Uses  (7610-7699)</t>
  </si>
  <si>
    <t>Transfers In and Other Sources  (8910-8979)</t>
  </si>
  <si>
    <t xml:space="preserve">  OPERATING SURPLUS (DEFICIT)</t>
  </si>
  <si>
    <t>Direct support/Indirect Costs  (7300-7399)</t>
  </si>
  <si>
    <t>Other Outgo  (7100-7299)   (7400-7499)</t>
  </si>
  <si>
    <t>Capital Outlay  (6000-6999)</t>
  </si>
  <si>
    <t>Services &amp; Operating Expenses (5000-5999)</t>
  </si>
  <si>
    <t>Books &amp; Supplies  (4000-4999)</t>
  </si>
  <si>
    <t>Employee Benefits  (3000-3999)</t>
  </si>
  <si>
    <t>Classified Salaries  (2000-2999)</t>
  </si>
  <si>
    <t>Certificated Salaries (1000-1999)</t>
  </si>
  <si>
    <t xml:space="preserve">  EXPENDITURES</t>
  </si>
  <si>
    <t>Remaining Revenues (8100-8799)</t>
  </si>
  <si>
    <t>LCFF Sources (8010-8099)</t>
  </si>
  <si>
    <t xml:space="preserve">  REVENUES</t>
  </si>
  <si>
    <t>(               )</t>
  </si>
  <si>
    <t>Column 4                    Total Current Budget                (Columns 1+2+3)</t>
  </si>
  <si>
    <t>Column 3              Other Revisions since budget in column 1 unrelated to settlement</t>
  </si>
  <si>
    <t>Column 2 Adjustments as  a  Result of  Settlement (include revisions for cost of settlement and other revisions necessary to fund settlement)</t>
  </si>
  <si>
    <t xml:space="preserve">Column 1                                      Latest Budget submitted to COE (Orig. Adopted, 1st Interim, or 2nd Interim)                     As of </t>
  </si>
  <si>
    <t xml:space="preserve"> IMPACT OF PROPOSED AGREEMENT ON CURRENT YEAR OPERATING BUDGET</t>
  </si>
  <si>
    <t>Enter Fund:</t>
  </si>
  <si>
    <t>(_________)</t>
  </si>
  <si>
    <t xml:space="preserve">B.  SUMMARY </t>
  </si>
  <si>
    <t>FISCAL EFFECTS</t>
  </si>
  <si>
    <t>OTHER CHANGES</t>
  </si>
  <si>
    <t xml:space="preserve">C. </t>
  </si>
  <si>
    <t>COPY SHEET AS NEEDED</t>
  </si>
  <si>
    <t xml:space="preserve"> IMPACT OF PROPOSED AGREEMENT ON SUBSEQUENT YEARS</t>
  </si>
  <si>
    <t>Column A                        Current Year Budget After Settlement</t>
  </si>
  <si>
    <t>Column B            Change from Current Year to First Subsequent</t>
  </si>
  <si>
    <t>Column C                    First Subsequent Year After Settlement</t>
  </si>
  <si>
    <t>Column D            Change from First Subsequent to Second Subsequent</t>
  </si>
  <si>
    <t>Column E                     Second Subsequent Year After Settlement</t>
  </si>
  <si>
    <t>Fiscal Year</t>
  </si>
  <si>
    <t>(           -         )</t>
  </si>
  <si>
    <t>(           -          )</t>
  </si>
  <si>
    <t>DO NOT COMPLETE FOR NO COST AGREEMENTS</t>
  </si>
  <si>
    <t>c</t>
  </si>
  <si>
    <t>State Standard Minumum Reserve Amount for this District (For districts with les than 1,001 ADA, this is the greater of Line a times Line b, or $50,000)</t>
  </si>
  <si>
    <t>e.</t>
  </si>
  <si>
    <t>f.</t>
  </si>
  <si>
    <t>Reserves in Excess of State Reserve Standard</t>
  </si>
  <si>
    <t xml:space="preserve">  Committed Amounts (9750-9760)</t>
  </si>
  <si>
    <t xml:space="preserve">  Unassigned/Unappropriated (9790)</t>
  </si>
  <si>
    <t>Page 3a</t>
  </si>
  <si>
    <t xml:space="preserve">Page 1 </t>
  </si>
  <si>
    <t>Page 2</t>
  </si>
  <si>
    <t>Page 3b</t>
  </si>
  <si>
    <t>Page 3c</t>
  </si>
  <si>
    <t xml:space="preserve">   Restricted and Nonspendable
    (9711-9740)</t>
  </si>
  <si>
    <t>Page 4a</t>
  </si>
  <si>
    <t xml:space="preserve">Page 4b </t>
  </si>
  <si>
    <t>Page 4c</t>
  </si>
  <si>
    <t xml:space="preserve">Page 5a </t>
  </si>
  <si>
    <t>General Fund Budgeted Unassigned/Unappropriated (9790)</t>
  </si>
  <si>
    <t>Page 4d</t>
  </si>
  <si>
    <t>State Standard Minimum Reserve Percentage for this District</t>
  </si>
  <si>
    <t>Special Reserve Fund (Fund 17) Budgeted Unassigned/Unappropriated Amount (9790)</t>
  </si>
  <si>
    <t>Describe how the district will pay for any increased costs. If the multiyear projections shows deficit spending explain how the costs are sustainable. If applicable, describe any budget revisions required to afford increases (you may refer to other worksheets or attachments if preferred).</t>
  </si>
  <si>
    <t>Provide a description of any other notable negotiated agreements that do not impact costs, such as binding arbitration or grieivance procedures. Describe reopeners.</t>
  </si>
  <si>
    <t xml:space="preserve">Describe how the proposed agreement changes total compensation for affected personnel (i.e. percent change to salary schedule, off-schedule payments, salary schedule modifications, changes to additional pay, retirement incentives, or health and welfare benefit changes.). </t>
  </si>
  <si>
    <t>Describe any other fiscal effects due to provisions of the agreement that are not related to an individual's compensation (i.e. changes to class size provisions that requires additional/less staff, increasing amount provided to classroom budgets.). If budget already included some of the increases, note that here.</t>
  </si>
  <si>
    <t xml:space="preserve">D. </t>
  </si>
  <si>
    <t>Budgeted Unrestricted Reserve (After Impact of Proposed Agreement)</t>
  </si>
  <si>
    <t xml:space="preserve">State Reserve Standard </t>
  </si>
  <si>
    <t>E. Reserves</t>
  </si>
  <si>
    <t xml:space="preserve">F. </t>
  </si>
  <si>
    <t>President (or Clerk), Governing Board</t>
  </si>
  <si>
    <t>Date signed</t>
  </si>
  <si>
    <t>Date of Board Action</t>
  </si>
  <si>
    <t>COMPLETE FOR OTHER FUNDS IF DISTRICT DEEMS SIGNIFICANT</t>
  </si>
  <si>
    <t xml:space="preserve">After public disclosure of the major provisions contained in this summary,  the Governing Board took action to approve the proposed agreement and ackowledges that any budget revisions described above are necessary to meet the costs of the agreement. </t>
  </si>
  <si>
    <t xml:space="preserve">   Reserve for Economic Uncertainties
   (9789)</t>
  </si>
  <si>
    <t xml:space="preserve">  Other Assignments (9780)</t>
  </si>
  <si>
    <t xml:space="preserve">   Reserved for Economic Uncertainties    
   (9789)</t>
  </si>
  <si>
    <t xml:space="preserve">   Committed Amounts (9750-9760)</t>
  </si>
  <si>
    <t xml:space="preserve">    Restricted and Nonspendable
    (9711-9740)</t>
  </si>
  <si>
    <t xml:space="preserve">   Other Assignments (9780)</t>
  </si>
  <si>
    <t xml:space="preserve">   Unassigned/Unappropriated (9790)</t>
  </si>
  <si>
    <t xml:space="preserve">  Reserve for Economic Uncertainties                   
  (9789)</t>
  </si>
  <si>
    <t xml:space="preserve">  Reserve for Economic Uncertainties                    
  (9789)</t>
  </si>
  <si>
    <t>General Fund Budgeted Unrestricted Reserve for Economic Uncertainties (9789)</t>
  </si>
  <si>
    <t>Special Reserve Fund (Fund 17) Budgeted Reserve for Economic Uncertainties (9789)</t>
  </si>
  <si>
    <t>GENERAL INSTRUCTIONS</t>
  </si>
  <si>
    <t>Applicability</t>
  </si>
  <si>
    <t>Timing</t>
  </si>
  <si>
    <t>Forms Required</t>
  </si>
  <si>
    <t>For zero cost agreements, pages 1 and 2 are required. Additional pages are optional.</t>
  </si>
  <si>
    <t>Multiple Agreements</t>
  </si>
  <si>
    <t>After Approval</t>
  </si>
  <si>
    <t>Attach a copy of the proposed bargaining agreement.</t>
  </si>
  <si>
    <t>In accordance with Government Code Section 3547.5(b), I hereby certify that
the costs incurred by the school district under this agreement can be met by
the district during the agreement's term. The budget revisions necessary to meet the costs of the agreement are described above. (Must be signed in the copy presented to the board)</t>
  </si>
  <si>
    <t>This certification is signed after the board takes action.</t>
  </si>
  <si>
    <t>If two or more agreements  are brought to the board concurrently, only one multi-year is done. Complete pages 1 and 2 for each agreement, each in its own file. In a separate file create a combined multi-year that shows the financial impact of all of the agreements. In the combined workbook, type "combined" as the bargaining unit on page 1. Then complete pages 3 and 4. Page 5 is optional as per above. The certifications on page 2 must be signed for each agreement.</t>
  </si>
  <si>
    <t>On-going year-over-year change</t>
  </si>
  <si>
    <t>Year-over-year change</t>
  </si>
  <si>
    <t>If the agreement increases or decreases costs, a multiyear projection must be attached.</t>
  </si>
  <si>
    <t>For agreements that increase or decrease costs, pages 1,2,3, and 4 are required. Districts should complete page 5 for funds that shoulder a significant portion of the agreement's cost.</t>
  </si>
  <si>
    <t>ANNUAL COSTS PRIOR TO PROPOSED AGREEMENT MAY BE DIFFERENT FROM THE BUDGET IF A PORTION OF THE AGREEMENT IS BUDGETED</t>
  </si>
  <si>
    <r>
      <t>Other Compensation.</t>
    </r>
    <r>
      <rPr>
        <sz val="12"/>
        <rFont val="Times New Roman"/>
        <family val="1"/>
      </rPr>
      <t xml:space="preserve">  Report one-time “other compensation” such as off-schedule bonuses.  Provide a description of the other compensation. </t>
    </r>
  </si>
  <si>
    <r>
      <t>Statutory Benefits</t>
    </r>
    <r>
      <rPr>
        <sz val="12"/>
        <rFont val="Times New Roman"/>
        <family val="1"/>
      </rPr>
      <t xml:space="preserve">.  Report the cost of </t>
    </r>
    <r>
      <rPr>
        <i/>
        <sz val="12"/>
        <rFont val="Times New Roman"/>
        <family val="1"/>
      </rPr>
      <t>statutory benefits</t>
    </r>
    <r>
      <rPr>
        <sz val="12"/>
        <rFont val="Times New Roman"/>
        <family val="1"/>
      </rPr>
      <t xml:space="preserve"> excluding salaries and health/welfare benefits</t>
    </r>
  </si>
  <si>
    <r>
      <t>Health/Welfare Benefits</t>
    </r>
    <r>
      <rPr>
        <sz val="12"/>
        <rFont val="Times New Roman"/>
        <family val="1"/>
      </rPr>
      <t xml:space="preserve">.  Report only the cost of </t>
    </r>
    <r>
      <rPr>
        <i/>
        <sz val="12"/>
        <rFont val="Times New Roman"/>
        <family val="1"/>
      </rPr>
      <t>health/welfare benefits</t>
    </r>
    <r>
      <rPr>
        <sz val="12"/>
        <rFont val="Times New Roman"/>
        <family val="1"/>
      </rPr>
      <t xml:space="preserve"> excluding the cost of salaries and statutory benefits.</t>
    </r>
  </si>
  <si>
    <r>
      <t>Total Number of Represented Employees.</t>
    </r>
    <r>
      <rPr>
        <sz val="12"/>
        <rFont val="Times New Roman"/>
        <family val="1"/>
      </rPr>
      <t xml:space="preserve">  Enter the full-time equivalent (FTE) employees for the affected bargaining unit.</t>
    </r>
  </si>
  <si>
    <t>This certification must be signed by the District Superintendent and Chief Business Official in the version disclosed to the public and the governing board.</t>
  </si>
  <si>
    <t>For single agreement complete this page for the bargaining unit. Describe automatic me too impacts</t>
  </si>
  <si>
    <t>For two or more agreements concurrently settled page 1 and 2 must be completed for each group. See instructions tab.</t>
  </si>
  <si>
    <t>PROMPTS:</t>
  </si>
  <si>
    <t>If an agreement results in an automatic "me too" for other units, complete page 1 (in another file) for the other units. Mention the automatic me too in the fiscal effects on page 2 of the main file, and include the costs in pages 3 and 4 of the main file.</t>
  </si>
  <si>
    <r>
      <t xml:space="preserve">School districts must complete a public disclosure </t>
    </r>
    <r>
      <rPr>
        <b/>
        <sz val="10"/>
        <rFont val="Arial"/>
        <family val="2"/>
      </rPr>
      <t>BEFORE</t>
    </r>
    <r>
      <rPr>
        <sz val="10"/>
        <rFont val="Arial"/>
        <family val="2"/>
      </rPr>
      <t xml:space="preserve"> the board enters into a written agreement with an exclusive representative covering matters within the scope of representation (GC 3574.5). Scope of representation is defined in GC 3504 and 3543.2 as including all matters relating to employment conditions and employer-employee relations, including, but not limited to, wages, hours, and other terms and conditions of employment. </t>
    </r>
  </si>
  <si>
    <r>
      <t xml:space="preserve">Statutory Benefits - </t>
    </r>
    <r>
      <rPr>
        <sz val="9"/>
        <rFont val="Arial"/>
        <family val="2"/>
      </rPr>
      <t xml:space="preserve">STRS, PERS, FICA, WC, UI, Medicare etc. 
</t>
    </r>
  </si>
  <si>
    <r>
      <t xml:space="preserve">Total Compensation -         </t>
    </r>
    <r>
      <rPr>
        <sz val="9"/>
        <rFont val="Arial"/>
        <family val="2"/>
      </rPr>
      <t xml:space="preserve"> 
Increase (Decrease) (Total Lines 1-4)</t>
    </r>
  </si>
  <si>
    <t>YEAR 2 AND YEAR 3 INCREASE/(DECREASE) IS THE INCREMENTAL CHANGE OVER THE PRIOR YEAR. DO NOT INCLUDE CURRENT YEAR COSTS IN YEAR 2 AND YEAR 3 COLUMNS. DO NOT INCLUDE CHANGES UNRELATED TO THE AGREEMENT, SUCH AS STEP AND COLUMN OR CHANGES TO PERS/STRS RATES.</t>
  </si>
  <si>
    <t>Certification by the superintendent and CBO must be included with the documents provided to the board. The board certification is done when the board has taken action.</t>
  </si>
  <si>
    <r>
      <t xml:space="preserve">Salary Schedule.  </t>
    </r>
    <r>
      <rPr>
        <sz val="12"/>
        <rFont val="Times New Roman"/>
        <family val="1"/>
      </rPr>
      <t xml:space="preserve">Report the change in salary costs due to the agreement. This would include changes such as general salary increases or other changes to the schedule, such as additional steps or columns.  </t>
    </r>
    <r>
      <rPr>
        <b/>
        <sz val="12"/>
        <rFont val="Times New Roman"/>
        <family val="1"/>
      </rPr>
      <t xml:space="preserve">Do not include step and column changes that are unrelated to the agreement. </t>
    </r>
  </si>
  <si>
    <t>ENTER Percentage Increase to Salary Schedule</t>
  </si>
  <si>
    <r>
      <t>Salary Schedule</t>
    </r>
    <r>
      <rPr>
        <sz val="9"/>
        <rFont val="Arial"/>
        <family val="2"/>
      </rPr>
      <t xml:space="preserve"> </t>
    </r>
    <r>
      <rPr>
        <b/>
        <sz val="9"/>
        <rFont val="Arial"/>
        <family val="2"/>
      </rPr>
      <t xml:space="preserve">
</t>
    </r>
    <r>
      <rPr>
        <sz val="9"/>
        <rFont val="Arial"/>
        <family val="2"/>
      </rPr>
      <t>Ongoing Increase (Decrease)</t>
    </r>
  </si>
  <si>
    <t>Health/Welfare Benefits</t>
  </si>
  <si>
    <t xml:space="preserve">ENTER Description </t>
  </si>
  <si>
    <t>Disclosures must be done BEFORE the district enters into an agreement. SJCOE requests that all disclosures be submitted to the COE at least ten working days prior to the date on which the Governing Board will take action on the proposed agreement. If a district is qualified or negative, it must submit the disclosures at least ten working days prior to the date on which the Governing Board will take action on the proposed agreement.</t>
  </si>
  <si>
    <t xml:space="preserve">Within 45 days of adopting the agreement, or with the next interim report or budget, whichever comes first, any budget revisions to the current year budget that are necessary to fulfill the terms of the agreement must be forwarded to the SJCOE (EC 42142).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</si>
</sst>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000000000"/>
    <numFmt numFmtId="167" formatCode="m/d/yyyy;@"/>
  </numFmts>
  <fonts count="27">
    <font>
      <sz val="10"/>
      <name val="Arial"/>
    </font>
    <font>
      <sz val="10"/>
      <name val="Arial"/>
      <family val="2"/>
    </font>
    <font>
      <sz val="8"/>
      <name val="Arial"/>
      <family val="2"/>
    </font>
    <font>
      <sz val="10"/>
      <name val="Times New Roman"/>
      <family val="1"/>
    </font>
    <font>
      <sz val="12"/>
      <name val="Times New Roman"/>
      <family val="1"/>
    </font>
    <font>
      <sz val="9"/>
      <name val="Arial"/>
      <family val="2"/>
    </font>
    <font>
      <sz val="11"/>
      <name val="Arial"/>
      <family val="2"/>
    </font>
    <font>
      <sz val="12"/>
      <name val="Arial"/>
      <family val="2"/>
    </font>
    <font>
      <b/>
      <sz val="10"/>
      <name val="Arial"/>
      <family val="2"/>
    </font>
    <font>
      <b/>
      <sz val="14"/>
      <color theme="1"/>
      <name val="Calibri"/>
      <family val="2"/>
      <scheme val="minor"/>
    </font>
    <font>
      <sz val="12"/>
      <name val="Wingdings"/>
      <charset val="2"/>
    </font>
    <font>
      <sz val="10"/>
      <color indexed="12"/>
      <name val="Arial"/>
      <family val="2"/>
    </font>
    <font>
      <b/>
      <sz val="10"/>
      <color indexed="12"/>
      <name val="Arial"/>
      <family val="2"/>
    </font>
    <font>
      <sz val="14"/>
      <name val="Arial Bold"/>
    </font>
    <font>
      <b/>
      <sz val="12"/>
      <name val="Arial"/>
      <family val="2"/>
    </font>
    <font>
      <sz val="12"/>
      <name val="Arial Bold"/>
    </font>
    <font>
      <b/>
      <sz val="11"/>
      <name val="Arial"/>
      <family val="2"/>
    </font>
    <font>
      <b/>
      <i/>
      <sz val="10"/>
      <name val="Arial"/>
      <family val="2"/>
    </font>
    <font>
      <b/>
      <sz val="9"/>
      <name val="Arial"/>
      <family val="2"/>
    </font>
    <font>
      <b/>
      <sz val="12"/>
      <color theme="1"/>
      <name val="Arial"/>
      <family val="2"/>
    </font>
    <font>
      <sz val="14"/>
      <name val="Arial"/>
      <family val="2"/>
    </font>
    <font>
      <sz val="4"/>
      <name val="Arial"/>
      <family val="2"/>
    </font>
    <font>
      <b/>
      <sz val="8"/>
      <name val="Arial"/>
      <family val="2"/>
    </font>
    <font>
      <b/>
      <u/>
      <sz val="9"/>
      <name val="Arial"/>
      <family val="2"/>
    </font>
    <font>
      <b/>
      <i/>
      <sz val="12"/>
      <name val="Arial"/>
      <family val="2"/>
    </font>
    <font>
      <b/>
      <sz val="12"/>
      <name val="Times New Roman"/>
      <family val="1"/>
    </font>
    <font>
      <i/>
      <sz val="12"/>
      <name val="Times New Roman"/>
      <family val="1"/>
    </font>
  </fonts>
  <fills count="12">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theme="0" tint="-0.249977111117893"/>
        <bgColor indexed="64"/>
      </patternFill>
    </fill>
    <fill>
      <patternFill patternType="solid">
        <fgColor theme="0" tint="-0.14996795556505021"/>
        <bgColor indexed="65"/>
      </patternFill>
    </fill>
    <fill>
      <patternFill patternType="solid">
        <fgColor indexed="26"/>
        <bgColor indexed="64"/>
      </patternFill>
    </fill>
    <fill>
      <patternFill patternType="solid">
        <fgColor rgb="FFFFFD98"/>
      </patternFill>
    </fill>
    <fill>
      <patternFill patternType="solid">
        <fgColor theme="6"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55"/>
        <bgColor indexed="64"/>
      </patternFill>
    </fill>
  </fills>
  <borders count="78">
    <border>
      <left/>
      <right/>
      <top/>
      <bottom/>
      <diagonal/>
    </border>
    <border>
      <left style="double">
        <color indexed="64"/>
      </left>
      <right style="double">
        <color indexed="64"/>
      </right>
      <top/>
      <bottom/>
      <diagonal/>
    </border>
    <border>
      <left/>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bottom style="double">
        <color indexed="64"/>
      </bottom>
      <diagonal/>
    </border>
    <border>
      <left/>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Alignment="0"/>
    <xf numFmtId="0" fontId="6" fillId="0" borderId="0">
      <alignment horizontal="left" vertical="center" wrapText="1"/>
    </xf>
    <xf numFmtId="0" fontId="6" fillId="0" borderId="0">
      <alignment horizontal="left" vertical="center" wrapText="1" indent="1"/>
    </xf>
    <xf numFmtId="0" fontId="6" fillId="0" borderId="14">
      <alignment horizontal="left" wrapText="1"/>
    </xf>
    <xf numFmtId="0" fontId="10" fillId="0" borderId="0">
      <alignment horizontal="center" vertical="center" wrapText="1"/>
    </xf>
    <xf numFmtId="0" fontId="6" fillId="0" borderId="2">
      <alignment horizontal="center" vertical="center" wrapText="1"/>
    </xf>
    <xf numFmtId="0" fontId="11" fillId="0" borderId="41">
      <alignment horizontal="left" vertical="center" wrapText="1"/>
    </xf>
    <xf numFmtId="0" fontId="11" fillId="0" borderId="42">
      <alignment horizontal="left" vertical="center" wrapText="1"/>
    </xf>
    <xf numFmtId="0" fontId="12" fillId="5" borderId="43">
      <alignment horizontal="center" vertical="center" wrapText="1"/>
    </xf>
    <xf numFmtId="38" fontId="2" fillId="2" borderId="0" applyNumberFormat="0" applyBorder="0" applyAlignment="0" applyProtection="0"/>
    <xf numFmtId="0" fontId="13" fillId="0" borderId="44" applyBorder="0">
      <alignment horizontal="center"/>
    </xf>
    <xf numFmtId="0" fontId="14" fillId="0" borderId="45" applyNumberFormat="0" applyAlignment="0" applyProtection="0">
      <alignment horizontal="left" vertical="center"/>
    </xf>
    <xf numFmtId="0" fontId="14" fillId="0" borderId="22">
      <alignment horizontal="left" vertical="center"/>
    </xf>
    <xf numFmtId="10" fontId="2" fillId="6" borderId="14" applyNumberFormat="0" applyBorder="0" applyAlignment="0" applyProtection="0"/>
    <xf numFmtId="166" fontId="1" fillId="0" borderId="0"/>
    <xf numFmtId="0" fontId="1" fillId="0" borderId="0"/>
    <xf numFmtId="10" fontId="1" fillId="0" borderId="0" applyFont="0" applyFill="0" applyBorder="0" applyAlignment="0" applyProtection="0"/>
    <xf numFmtId="0" fontId="15" fillId="5" borderId="22">
      <alignment horizontal="left" vertical="center"/>
    </xf>
    <xf numFmtId="0" fontId="16" fillId="0" borderId="2">
      <alignment horizontal="left" vertical="center"/>
    </xf>
    <xf numFmtId="0" fontId="16" fillId="5" borderId="0">
      <alignment horizontal="left" vertical="center"/>
    </xf>
    <xf numFmtId="0" fontId="8" fillId="7" borderId="46">
      <alignment horizontal="left" vertical="center" wrapText="1"/>
    </xf>
    <xf numFmtId="0" fontId="1" fillId="0" borderId="0"/>
  </cellStyleXfs>
  <cellXfs count="419">
    <xf numFmtId="0" fontId="0" fillId="0" borderId="0" xfId="0"/>
    <xf numFmtId="0" fontId="0" fillId="0" borderId="0" xfId="0" applyAlignment="1">
      <alignment horizontal="center"/>
    </xf>
    <xf numFmtId="0" fontId="4" fillId="0" borderId="0" xfId="0" applyFont="1"/>
    <xf numFmtId="0" fontId="0" fillId="0" borderId="0" xfId="0" applyBorder="1"/>
    <xf numFmtId="0" fontId="3" fillId="0" borderId="4" xfId="0" applyFont="1" applyBorder="1" applyAlignment="1" applyProtection="1">
      <alignment wrapText="1"/>
      <protection locked="0"/>
    </xf>
    <xf numFmtId="0" fontId="0" fillId="0" borderId="0" xfId="0" applyProtection="1"/>
    <xf numFmtId="0" fontId="0" fillId="0" borderId="0" xfId="0" applyAlignment="1"/>
    <xf numFmtId="0" fontId="9" fillId="0" borderId="0" xfId="0" applyFont="1" applyAlignment="1">
      <alignment wrapText="1"/>
    </xf>
    <xf numFmtId="0" fontId="9" fillId="0" borderId="0" xfId="0" applyFont="1"/>
    <xf numFmtId="0" fontId="0" fillId="0" borderId="0" xfId="0" quotePrefix="1" applyAlignment="1">
      <alignment horizontal="left"/>
    </xf>
    <xf numFmtId="0" fontId="0" fillId="0" borderId="0" xfId="0" applyAlignment="1">
      <alignment horizontal="left"/>
    </xf>
    <xf numFmtId="0" fontId="1" fillId="0" borderId="0" xfId="0" applyFont="1"/>
    <xf numFmtId="0" fontId="3" fillId="0" borderId="1" xfId="0" applyFont="1" applyBorder="1" applyAlignment="1" applyProtection="1">
      <alignment wrapText="1"/>
      <protection locked="0"/>
    </xf>
    <xf numFmtId="0" fontId="3" fillId="0" borderId="6" xfId="0" applyFont="1" applyBorder="1" applyAlignment="1" applyProtection="1">
      <alignment wrapText="1"/>
      <protection locked="0"/>
    </xf>
    <xf numFmtId="0" fontId="0" fillId="0" borderId="0" xfId="0" applyAlignment="1">
      <alignment horizontal="center"/>
    </xf>
    <xf numFmtId="0" fontId="0" fillId="0" borderId="0" xfId="0" applyAlignment="1">
      <alignment horizontal="center"/>
    </xf>
    <xf numFmtId="0" fontId="5" fillId="0" borderId="0" xfId="0" applyFont="1"/>
    <xf numFmtId="0" fontId="5" fillId="0" borderId="0" xfId="0" applyFont="1" applyFill="1"/>
    <xf numFmtId="0" fontId="1" fillId="0" borderId="0" xfId="0" applyFont="1" applyAlignment="1">
      <alignment horizontal="center"/>
    </xf>
    <xf numFmtId="0" fontId="1" fillId="8" borderId="2" xfId="0" applyFont="1" applyFill="1" applyBorder="1" applyAlignment="1" applyProtection="1">
      <protection locked="0"/>
    </xf>
    <xf numFmtId="0" fontId="1" fillId="8" borderId="22" xfId="0" applyFont="1" applyFill="1" applyBorder="1" applyAlignment="1" applyProtection="1">
      <alignment horizontal="left"/>
      <protection locked="0"/>
    </xf>
    <xf numFmtId="0" fontId="2" fillId="0" borderId="0" xfId="0" applyFont="1" applyBorder="1" applyAlignment="1">
      <alignment horizontal="center"/>
    </xf>
    <xf numFmtId="0" fontId="1" fillId="9" borderId="0" xfId="25" applyFill="1" applyProtection="1"/>
    <xf numFmtId="0" fontId="1" fillId="9" borderId="0" xfId="25" applyFill="1" applyAlignment="1" applyProtection="1">
      <alignment horizontal="center"/>
    </xf>
    <xf numFmtId="43" fontId="1" fillId="9" borderId="0" xfId="25" applyNumberFormat="1" applyFill="1" applyAlignment="1" applyProtection="1">
      <alignment horizontal="center"/>
    </xf>
    <xf numFmtId="0" fontId="17" fillId="9" borderId="0" xfId="25" applyFont="1" applyFill="1" applyAlignment="1" applyProtection="1">
      <alignment horizontal="center"/>
    </xf>
    <xf numFmtId="0" fontId="17" fillId="9" borderId="0" xfId="25" applyFont="1" applyFill="1" applyAlignment="1" applyProtection="1">
      <alignment horizontal="left" indent="3"/>
    </xf>
    <xf numFmtId="167" fontId="1" fillId="9" borderId="47" xfId="25" applyNumberFormat="1" applyFill="1" applyBorder="1" applyAlignment="1" applyProtection="1">
      <alignment horizontal="center"/>
      <protection locked="0"/>
    </xf>
    <xf numFmtId="0" fontId="1" fillId="9" borderId="48" xfId="25" applyFill="1" applyBorder="1" applyAlignment="1" applyProtection="1">
      <alignment horizontal="center"/>
    </xf>
    <xf numFmtId="0" fontId="1" fillId="9" borderId="49" xfId="25" applyFill="1" applyBorder="1" applyAlignment="1" applyProtection="1">
      <alignment horizontal="center"/>
    </xf>
    <xf numFmtId="0" fontId="1" fillId="9" borderId="48" xfId="25" applyFill="1" applyBorder="1" applyProtection="1"/>
    <xf numFmtId="0" fontId="1" fillId="9" borderId="49" xfId="25" applyFill="1" applyBorder="1" applyProtection="1"/>
    <xf numFmtId="0" fontId="5" fillId="9" borderId="0" xfId="25" applyFont="1" applyFill="1" applyAlignment="1" applyProtection="1">
      <alignment horizontal="center"/>
    </xf>
    <xf numFmtId="0" fontId="5" fillId="9" borderId="0" xfId="25" applyFont="1" applyFill="1" applyProtection="1"/>
    <xf numFmtId="0" fontId="1" fillId="0" borderId="0" xfId="25" applyAlignment="1">
      <alignment wrapText="1"/>
    </xf>
    <xf numFmtId="0" fontId="1" fillId="0" borderId="0" xfId="25" applyFont="1" applyAlignment="1">
      <alignment wrapText="1"/>
    </xf>
    <xf numFmtId="0" fontId="1" fillId="0" borderId="2" xfId="0" applyFont="1" applyBorder="1" applyAlignment="1"/>
    <xf numFmtId="0" fontId="1" fillId="0" borderId="22" xfId="0" applyFont="1" applyBorder="1"/>
    <xf numFmtId="0" fontId="1" fillId="0" borderId="0" xfId="0" applyFont="1" applyFill="1" applyBorder="1"/>
    <xf numFmtId="0" fontId="1" fillId="0" borderId="0" xfId="0" applyFont="1" applyBorder="1" applyAlignment="1">
      <alignment horizontal="right"/>
    </xf>
    <xf numFmtId="0" fontId="1" fillId="0" borderId="0" xfId="0" applyFont="1" applyFill="1" applyBorder="1" applyAlignment="1">
      <alignment horizontal="right"/>
    </xf>
    <xf numFmtId="165" fontId="1" fillId="8" borderId="2" xfId="0" applyNumberFormat="1" applyFont="1" applyFill="1" applyBorder="1" applyAlignment="1" applyProtection="1">
      <protection locked="0"/>
    </xf>
    <xf numFmtId="0" fontId="1" fillId="0" borderId="0" xfId="0" applyFont="1" applyAlignment="1">
      <alignment horizontal="right"/>
    </xf>
    <xf numFmtId="0" fontId="14" fillId="0" borderId="0" xfId="0" applyFont="1" applyAlignment="1" applyProtection="1">
      <alignment horizontal="left" wrapText="1"/>
    </xf>
    <xf numFmtId="0" fontId="7" fillId="0" borderId="2" xfId="0" applyFont="1" applyBorder="1" applyProtection="1">
      <protection locked="0"/>
    </xf>
    <xf numFmtId="0" fontId="7" fillId="0" borderId="0" xfId="0" applyFont="1" applyBorder="1" applyProtection="1">
      <protection locked="0"/>
    </xf>
    <xf numFmtId="0" fontId="21" fillId="0" borderId="10" xfId="0" applyFont="1" applyBorder="1" applyAlignment="1" applyProtection="1">
      <alignment horizontal="center" vertical="top" wrapText="1"/>
    </xf>
    <xf numFmtId="0" fontId="21" fillId="0" borderId="7" xfId="0" applyFont="1" applyBorder="1" applyAlignment="1" applyProtection="1">
      <alignment vertical="top" wrapText="1"/>
    </xf>
    <xf numFmtId="0" fontId="7" fillId="0" borderId="0" xfId="0" applyFont="1" applyAlignment="1" applyProtection="1">
      <alignment horizontal="right"/>
      <protection locked="0"/>
    </xf>
    <xf numFmtId="0" fontId="5" fillId="0" borderId="1" xfId="0" applyFont="1" applyBorder="1" applyAlignment="1" applyProtection="1">
      <alignment horizontal="center" vertical="top" wrapText="1"/>
    </xf>
    <xf numFmtId="0" fontId="8" fillId="0" borderId="8" xfId="0" applyFont="1" applyBorder="1" applyAlignment="1" applyProtection="1">
      <alignment horizontal="left" vertical="top"/>
    </xf>
    <xf numFmtId="0" fontId="1" fillId="0" borderId="0" xfId="0" applyFont="1" applyProtection="1">
      <protection locked="0"/>
    </xf>
    <xf numFmtId="0" fontId="1" fillId="0" borderId="9" xfId="0" applyFont="1" applyBorder="1" applyAlignment="1" applyProtection="1">
      <alignment vertical="top" wrapText="1"/>
    </xf>
    <xf numFmtId="0" fontId="5" fillId="0" borderId="8" xfId="0" applyFont="1" applyBorder="1" applyAlignment="1" applyProtection="1">
      <alignment horizontal="center" vertical="top" wrapText="1"/>
    </xf>
    <xf numFmtId="0" fontId="5" fillId="0" borderId="4" xfId="0" applyFont="1" applyBorder="1" applyAlignment="1" applyProtection="1">
      <alignment vertical="top" wrapText="1"/>
    </xf>
    <xf numFmtId="0" fontId="5" fillId="0" borderId="4" xfId="0" applyFont="1" applyBorder="1" applyAlignment="1" applyProtection="1">
      <alignment horizontal="center" vertical="top" wrapText="1"/>
    </xf>
    <xf numFmtId="0" fontId="18" fillId="0" borderId="4" xfId="0" applyFont="1" applyBorder="1" applyAlignment="1" applyProtection="1">
      <alignment vertical="top" wrapText="1"/>
    </xf>
    <xf numFmtId="0" fontId="2" fillId="0" borderId="1" xfId="0" applyFont="1" applyBorder="1" applyAlignment="1" applyProtection="1">
      <alignment vertical="top" wrapText="1"/>
    </xf>
    <xf numFmtId="0" fontId="1" fillId="0" borderId="3" xfId="0" applyFont="1" applyBorder="1" applyAlignment="1" applyProtection="1">
      <protection locked="0"/>
    </xf>
    <xf numFmtId="0" fontId="5" fillId="0" borderId="1" xfId="0" applyFont="1" applyBorder="1" applyAlignment="1" applyProtection="1">
      <alignment vertical="top" wrapText="1"/>
    </xf>
    <xf numFmtId="0" fontId="2" fillId="0" borderId="6" xfId="0" applyFont="1" applyBorder="1" applyAlignment="1" applyProtection="1">
      <alignment vertical="top" wrapText="1"/>
    </xf>
    <xf numFmtId="0" fontId="22" fillId="0" borderId="6" xfId="0" applyFont="1" applyBorder="1" applyAlignment="1" applyProtection="1">
      <alignment vertical="top" wrapText="1"/>
    </xf>
    <xf numFmtId="0" fontId="5" fillId="0" borderId="1" xfId="0" applyFont="1" applyBorder="1" applyAlignment="1" applyProtection="1">
      <alignment horizontal="center" vertical="top"/>
    </xf>
    <xf numFmtId="0" fontId="18" fillId="0" borderId="1" xfId="0" applyFont="1" applyBorder="1" applyAlignment="1" applyProtection="1">
      <alignment vertical="top" wrapText="1"/>
    </xf>
    <xf numFmtId="0" fontId="1" fillId="0" borderId="10" xfId="0" applyFont="1" applyBorder="1" applyAlignment="1" applyProtection="1">
      <alignment wrapText="1"/>
      <protection locked="0"/>
    </xf>
    <xf numFmtId="0" fontId="1" fillId="0" borderId="1" xfId="0" applyFont="1" applyBorder="1" applyAlignment="1" applyProtection="1">
      <alignment wrapText="1"/>
      <protection locked="0"/>
    </xf>
    <xf numFmtId="0" fontId="1" fillId="0" borderId="1" xfId="0" applyFont="1" applyBorder="1" applyAlignment="1" applyProtection="1">
      <protection locked="0"/>
    </xf>
    <xf numFmtId="0" fontId="18" fillId="0" borderId="11" xfId="0" applyFont="1" applyBorder="1" applyAlignment="1" applyProtection="1">
      <alignment vertical="top" wrapText="1"/>
    </xf>
    <xf numFmtId="0" fontId="1" fillId="0" borderId="0" xfId="19"/>
    <xf numFmtId="0" fontId="5" fillId="0" borderId="0" xfId="19" applyFont="1"/>
    <xf numFmtId="0" fontId="2" fillId="0" borderId="0" xfId="19" applyFont="1"/>
    <xf numFmtId="164" fontId="5" fillId="0" borderId="18" xfId="2" applyNumberFormat="1" applyFont="1" applyBorder="1"/>
    <xf numFmtId="164" fontId="5" fillId="0" borderId="14" xfId="2" applyNumberFormat="1" applyFont="1" applyBorder="1"/>
    <xf numFmtId="0" fontId="5" fillId="0" borderId="35" xfId="19" applyFont="1" applyBorder="1"/>
    <xf numFmtId="0" fontId="5" fillId="0" borderId="22" xfId="19" applyFont="1" applyBorder="1"/>
    <xf numFmtId="0" fontId="2" fillId="0" borderId="22" xfId="19" applyFont="1" applyBorder="1"/>
    <xf numFmtId="0" fontId="5" fillId="0" borderId="34" xfId="19" applyFont="1" applyBorder="1"/>
    <xf numFmtId="164" fontId="5" fillId="9" borderId="18" xfId="2" applyNumberFormat="1" applyFont="1" applyFill="1" applyBorder="1"/>
    <xf numFmtId="164" fontId="5" fillId="2" borderId="18" xfId="2" applyNumberFormat="1" applyFont="1" applyFill="1" applyBorder="1"/>
    <xf numFmtId="0" fontId="5" fillId="10" borderId="61" xfId="19" applyFont="1" applyFill="1" applyBorder="1"/>
    <xf numFmtId="0" fontId="5" fillId="10" borderId="62" xfId="19" applyFont="1" applyFill="1" applyBorder="1"/>
    <xf numFmtId="0" fontId="5" fillId="10" borderId="63" xfId="19" applyFont="1" applyFill="1" applyBorder="1"/>
    <xf numFmtId="0" fontId="5" fillId="10" borderId="0" xfId="19" applyFont="1" applyFill="1" applyBorder="1"/>
    <xf numFmtId="0" fontId="2" fillId="10" borderId="0" xfId="19" applyFont="1" applyFill="1" applyBorder="1"/>
    <xf numFmtId="164" fontId="5" fillId="0" borderId="61" xfId="2" applyNumberFormat="1" applyFont="1" applyBorder="1"/>
    <xf numFmtId="164" fontId="5" fillId="0" borderId="62" xfId="2" applyNumberFormat="1" applyFont="1" applyBorder="1"/>
    <xf numFmtId="0" fontId="5" fillId="0" borderId="35" xfId="19" applyFont="1" applyBorder="1" applyAlignment="1">
      <alignment vertical="top" wrapText="1"/>
    </xf>
    <xf numFmtId="0" fontId="5" fillId="0" borderId="34" xfId="19" applyFont="1" applyBorder="1" applyAlignment="1">
      <alignment vertical="top" wrapText="1"/>
    </xf>
    <xf numFmtId="164" fontId="18" fillId="0" borderId="14" xfId="2" applyNumberFormat="1" applyFont="1" applyBorder="1"/>
    <xf numFmtId="0" fontId="18" fillId="0" borderId="35" xfId="19" applyFont="1" applyBorder="1"/>
    <xf numFmtId="0" fontId="18" fillId="0" borderId="22" xfId="19" applyFont="1" applyBorder="1"/>
    <xf numFmtId="0" fontId="18" fillId="0" borderId="34" xfId="19" applyFont="1" applyBorder="1"/>
    <xf numFmtId="0" fontId="5" fillId="0" borderId="27" xfId="19" applyFont="1" applyBorder="1"/>
    <xf numFmtId="0" fontId="5" fillId="0" borderId="2" xfId="19" applyFont="1" applyBorder="1"/>
    <xf numFmtId="0" fontId="2" fillId="0" borderId="2" xfId="19" applyFont="1" applyBorder="1"/>
    <xf numFmtId="0" fontId="5" fillId="0" borderId="60" xfId="19" applyFont="1" applyBorder="1"/>
    <xf numFmtId="0" fontId="5" fillId="11" borderId="61" xfId="19" applyFont="1" applyFill="1" applyBorder="1"/>
    <xf numFmtId="0" fontId="5" fillId="11" borderId="62" xfId="19" applyFont="1" applyFill="1" applyBorder="1"/>
    <xf numFmtId="0" fontId="5" fillId="11" borderId="63" xfId="19" applyFont="1" applyFill="1" applyBorder="1"/>
    <xf numFmtId="0" fontId="5" fillId="0" borderId="62" xfId="19" applyFont="1" applyBorder="1"/>
    <xf numFmtId="0" fontId="5" fillId="0" borderId="0" xfId="19" applyFont="1" applyBorder="1"/>
    <xf numFmtId="0" fontId="2" fillId="0" borderId="0" xfId="19" applyFont="1" applyBorder="1"/>
    <xf numFmtId="0" fontId="5" fillId="0" borderId="63" xfId="19" applyFont="1" applyBorder="1"/>
    <xf numFmtId="0" fontId="5" fillId="0" borderId="18" xfId="19" applyFont="1" applyBorder="1" applyAlignment="1">
      <alignment horizontal="center" wrapText="1"/>
    </xf>
    <xf numFmtId="0" fontId="5" fillId="0" borderId="2" xfId="19" applyFont="1" applyBorder="1" applyAlignment="1">
      <alignment vertical="center" wrapText="1"/>
    </xf>
    <xf numFmtId="0" fontId="5" fillId="0" borderId="60" xfId="19" applyFont="1" applyBorder="1" applyAlignment="1">
      <alignment vertical="center" wrapText="1"/>
    </xf>
    <xf numFmtId="0" fontId="5" fillId="0" borderId="24" xfId="19" applyFont="1" applyBorder="1" applyAlignment="1">
      <alignment horizontal="center" wrapText="1"/>
    </xf>
    <xf numFmtId="0" fontId="5" fillId="0" borderId="64" xfId="19" applyFont="1" applyBorder="1"/>
    <xf numFmtId="0" fontId="5" fillId="0" borderId="0" xfId="19" applyFont="1" applyAlignment="1">
      <alignment horizontal="right"/>
    </xf>
    <xf numFmtId="0" fontId="18" fillId="0" borderId="0" xfId="19" applyFont="1"/>
    <xf numFmtId="164" fontId="1" fillId="0" borderId="0" xfId="19" applyNumberFormat="1"/>
    <xf numFmtId="0" fontId="5" fillId="0" borderId="0" xfId="0" applyFont="1" applyProtection="1"/>
    <xf numFmtId="0" fontId="5" fillId="0" borderId="0" xfId="0" applyFont="1" applyFill="1" applyProtection="1"/>
    <xf numFmtId="0" fontId="1" fillId="0" borderId="0" xfId="25" applyProtection="1"/>
    <xf numFmtId="0" fontId="1" fillId="0" borderId="0" xfId="25" applyAlignment="1" applyProtection="1">
      <alignment wrapText="1"/>
    </xf>
    <xf numFmtId="0" fontId="19" fillId="0" borderId="0" xfId="25" applyFont="1" applyAlignment="1" applyProtection="1">
      <alignment horizontal="center"/>
    </xf>
    <xf numFmtId="0" fontId="5" fillId="0" borderId="66" xfId="19" applyFont="1" applyBorder="1"/>
    <xf numFmtId="0" fontId="5" fillId="0" borderId="67" xfId="19" applyFont="1" applyBorder="1" applyAlignment="1">
      <alignment horizontal="center" wrapText="1"/>
    </xf>
    <xf numFmtId="0" fontId="5" fillId="0" borderId="68" xfId="19" applyFont="1" applyBorder="1" applyAlignment="1">
      <alignment horizontal="center" wrapText="1"/>
    </xf>
    <xf numFmtId="0" fontId="5" fillId="0" borderId="69" xfId="19" applyFont="1" applyBorder="1" applyAlignment="1">
      <alignment horizontal="center" wrapText="1"/>
    </xf>
    <xf numFmtId="0" fontId="5" fillId="0" borderId="70" xfId="19" applyFont="1" applyBorder="1" applyAlignment="1">
      <alignment vertical="center" wrapText="1"/>
    </xf>
    <xf numFmtId="0" fontId="5" fillId="0" borderId="27" xfId="19" applyFont="1" applyBorder="1" applyAlignment="1">
      <alignment horizontal="right"/>
    </xf>
    <xf numFmtId="0" fontId="5" fillId="9" borderId="60" xfId="19" applyFont="1" applyFill="1" applyBorder="1" applyAlignment="1">
      <alignment horizontal="center" wrapText="1"/>
    </xf>
    <xf numFmtId="0" fontId="5" fillId="0" borderId="8" xfId="19" applyFont="1" applyBorder="1"/>
    <xf numFmtId="0" fontId="5" fillId="11" borderId="29" xfId="19" applyFont="1" applyFill="1" applyBorder="1"/>
    <xf numFmtId="0" fontId="5" fillId="0" borderId="70" xfId="19" applyFont="1" applyBorder="1"/>
    <xf numFmtId="164" fontId="5" fillId="9" borderId="60" xfId="2" applyNumberFormat="1" applyFont="1" applyFill="1" applyBorder="1" applyAlignment="1"/>
    <xf numFmtId="164" fontId="5" fillId="9" borderId="60" xfId="2" applyNumberFormat="1" applyFont="1" applyFill="1" applyBorder="1"/>
    <xf numFmtId="0" fontId="5" fillId="0" borderId="71" xfId="19" applyFont="1" applyBorder="1"/>
    <xf numFmtId="0" fontId="18" fillId="0" borderId="71" xfId="19" applyFont="1" applyBorder="1"/>
    <xf numFmtId="164" fontId="18" fillId="0" borderId="34" xfId="2" applyNumberFormat="1" applyFont="1" applyBorder="1" applyAlignment="1"/>
    <xf numFmtId="164" fontId="18" fillId="0" borderId="15" xfId="2" applyNumberFormat="1" applyFont="1" applyBorder="1"/>
    <xf numFmtId="164" fontId="18" fillId="0" borderId="34" xfId="2" applyNumberFormat="1" applyFont="1" applyBorder="1" applyAlignment="1">
      <alignment horizontal="right"/>
    </xf>
    <xf numFmtId="164" fontId="5" fillId="0" borderId="34" xfId="2" applyNumberFormat="1" applyFont="1" applyBorder="1" applyAlignment="1"/>
    <xf numFmtId="164" fontId="5" fillId="0" borderId="15" xfId="2" applyNumberFormat="1" applyFont="1" applyBorder="1"/>
    <xf numFmtId="0" fontId="5" fillId="0" borderId="71" xfId="19" applyFont="1" applyBorder="1" applyAlignment="1">
      <alignment vertical="top" wrapText="1"/>
    </xf>
    <xf numFmtId="164" fontId="5" fillId="0" borderId="60" xfId="2" applyNumberFormat="1" applyFont="1" applyBorder="1" applyAlignment="1"/>
    <xf numFmtId="164" fontId="5" fillId="9" borderId="14" xfId="2" applyNumberFormat="1" applyFont="1" applyFill="1" applyBorder="1" applyAlignment="1"/>
    <xf numFmtId="164" fontId="5" fillId="0" borderId="29" xfId="2" applyNumberFormat="1" applyFont="1" applyBorder="1"/>
    <xf numFmtId="0" fontId="5" fillId="10" borderId="8" xfId="19" applyFont="1" applyFill="1" applyBorder="1"/>
    <xf numFmtId="0" fontId="5" fillId="10" borderId="29" xfId="19" applyFont="1" applyFill="1" applyBorder="1"/>
    <xf numFmtId="0" fontId="5" fillId="0" borderId="70" xfId="19" applyFont="1" applyBorder="1" applyAlignment="1">
      <alignment vertical="center" wrapText="1"/>
    </xf>
    <xf numFmtId="164" fontId="5" fillId="2" borderId="16" xfId="2" applyNumberFormat="1" applyFont="1" applyFill="1" applyBorder="1"/>
    <xf numFmtId="164" fontId="5" fillId="9" borderId="16" xfId="2" applyNumberFormat="1" applyFont="1" applyFill="1" applyBorder="1"/>
    <xf numFmtId="164" fontId="5" fillId="0" borderId="37" xfId="2" applyNumberFormat="1" applyFont="1" applyBorder="1" applyAlignment="1"/>
    <xf numFmtId="164" fontId="5" fillId="9" borderId="20" xfId="2" applyNumberFormat="1" applyFont="1" applyFill="1" applyBorder="1" applyAlignment="1"/>
    <xf numFmtId="164" fontId="5" fillId="0" borderId="20" xfId="2" applyNumberFormat="1" applyFont="1" applyBorder="1"/>
    <xf numFmtId="164" fontId="5" fillId="9" borderId="20" xfId="2" applyNumberFormat="1" applyFont="1" applyFill="1" applyBorder="1"/>
    <xf numFmtId="164" fontId="5" fillId="0" borderId="28" xfId="2" applyNumberFormat="1" applyFont="1" applyBorder="1"/>
    <xf numFmtId="0" fontId="5" fillId="9" borderId="16" xfId="19" applyFont="1" applyFill="1" applyBorder="1" applyAlignment="1">
      <alignment horizontal="center" wrapText="1"/>
    </xf>
    <xf numFmtId="164" fontId="5" fillId="9" borderId="16" xfId="2" applyNumberFormat="1" applyFont="1" applyFill="1" applyBorder="1" applyAlignment="1"/>
    <xf numFmtId="164" fontId="5" fillId="9" borderId="74" xfId="2" applyNumberFormat="1" applyFont="1" applyFill="1" applyBorder="1" applyAlignment="1"/>
    <xf numFmtId="164" fontId="5" fillId="9" borderId="25" xfId="2" applyNumberFormat="1" applyFont="1" applyFill="1" applyBorder="1" applyAlignment="1"/>
    <xf numFmtId="164" fontId="6" fillId="0" borderId="11" xfId="2" applyNumberFormat="1" applyFont="1" applyFill="1" applyBorder="1" applyAlignment="1" applyProtection="1">
      <alignment wrapText="1"/>
    </xf>
    <xf numFmtId="44" fontId="6" fillId="8" borderId="3" xfId="2" applyFont="1" applyFill="1" applyBorder="1" applyAlignment="1" applyProtection="1">
      <alignment wrapText="1"/>
      <protection locked="0"/>
    </xf>
    <xf numFmtId="0" fontId="5" fillId="8" borderId="6" xfId="0" applyFont="1" applyFill="1" applyBorder="1" applyAlignment="1" applyProtection="1">
      <alignment horizontal="center" vertical="top" wrapText="1"/>
      <protection locked="0"/>
    </xf>
    <xf numFmtId="0" fontId="5" fillId="8" borderId="5" xfId="0" applyFont="1" applyFill="1" applyBorder="1" applyAlignment="1" applyProtection="1">
      <alignment horizontal="center" vertical="top" wrapText="1"/>
      <protection locked="0"/>
    </xf>
    <xf numFmtId="164" fontId="5" fillId="8" borderId="18" xfId="2" applyNumberFormat="1" applyFont="1" applyFill="1" applyBorder="1" applyProtection="1">
      <protection locked="0"/>
    </xf>
    <xf numFmtId="164" fontId="5" fillId="8" borderId="14" xfId="2" applyNumberFormat="1" applyFont="1" applyFill="1" applyBorder="1" applyProtection="1">
      <protection locked="0"/>
    </xf>
    <xf numFmtId="0" fontId="1" fillId="0" borderId="0" xfId="19" applyFill="1"/>
    <xf numFmtId="164" fontId="5" fillId="0" borderId="18" xfId="2" applyNumberFormat="1" applyFont="1" applyFill="1" applyBorder="1"/>
    <xf numFmtId="0" fontId="1" fillId="0" borderId="0" xfId="0" applyFont="1" applyProtection="1"/>
    <xf numFmtId="0" fontId="5" fillId="8" borderId="60" xfId="19" applyFont="1" applyFill="1" applyBorder="1" applyAlignment="1" applyProtection="1">
      <alignment horizontal="center" wrapText="1"/>
      <protection locked="0"/>
    </xf>
    <xf numFmtId="0" fontId="5" fillId="8" borderId="18" xfId="19" applyFont="1" applyFill="1" applyBorder="1" applyAlignment="1" applyProtection="1">
      <alignment horizontal="center" wrapText="1"/>
      <protection locked="0"/>
    </xf>
    <xf numFmtId="0" fontId="5" fillId="8" borderId="16" xfId="19" applyFont="1" applyFill="1" applyBorder="1" applyAlignment="1" applyProtection="1">
      <alignment horizontal="center" wrapText="1"/>
      <protection locked="0"/>
    </xf>
    <xf numFmtId="164" fontId="5" fillId="8" borderId="16" xfId="2" applyNumberFormat="1" applyFont="1" applyFill="1" applyBorder="1" applyProtection="1">
      <protection locked="0"/>
    </xf>
    <xf numFmtId="164" fontId="5" fillId="8" borderId="15" xfId="2" applyNumberFormat="1" applyFont="1" applyFill="1" applyBorder="1" applyProtection="1">
      <protection locked="0"/>
    </xf>
    <xf numFmtId="0" fontId="5" fillId="0" borderId="67" xfId="19" applyFont="1" applyBorder="1" applyAlignment="1">
      <alignment horizontal="center" vertical="center" wrapText="1"/>
    </xf>
    <xf numFmtId="0" fontId="5" fillId="0" borderId="68" xfId="19" applyFont="1" applyBorder="1" applyAlignment="1">
      <alignment horizontal="center" vertical="center" wrapText="1"/>
    </xf>
    <xf numFmtId="0" fontId="5" fillId="0" borderId="69" xfId="19" applyFont="1" applyBorder="1" applyAlignment="1">
      <alignment horizontal="center" vertical="center" wrapText="1"/>
    </xf>
    <xf numFmtId="0" fontId="5" fillId="0" borderId="16" xfId="19" applyFont="1" applyBorder="1" applyAlignment="1">
      <alignment horizontal="center" wrapText="1"/>
    </xf>
    <xf numFmtId="164" fontId="5" fillId="0" borderId="16" xfId="2" applyNumberFormat="1" applyFont="1" applyBorder="1"/>
    <xf numFmtId="164" fontId="5" fillId="0" borderId="25" xfId="2" applyNumberFormat="1" applyFont="1" applyBorder="1"/>
    <xf numFmtId="0" fontId="8" fillId="0" borderId="0" xfId="19" applyFont="1"/>
    <xf numFmtId="0" fontId="1" fillId="0" borderId="0" xfId="19" applyFont="1"/>
    <xf numFmtId="0" fontId="1" fillId="0" borderId="75" xfId="19" applyFont="1" applyBorder="1" applyAlignment="1">
      <alignment vertical="center" wrapText="1"/>
    </xf>
    <xf numFmtId="0" fontId="1" fillId="0" borderId="76" xfId="19" applyFont="1" applyBorder="1" applyAlignment="1">
      <alignment vertical="center" wrapText="1"/>
    </xf>
    <xf numFmtId="0" fontId="1" fillId="0" borderId="40" xfId="19" applyFont="1" applyBorder="1" applyAlignment="1">
      <alignment horizontal="right"/>
    </xf>
    <xf numFmtId="0" fontId="1" fillId="9" borderId="39" xfId="19" applyFont="1" applyFill="1" applyBorder="1" applyAlignment="1">
      <alignment horizontal="center" wrapText="1"/>
    </xf>
    <xf numFmtId="0" fontId="1" fillId="9" borderId="12" xfId="19" applyFont="1" applyFill="1" applyBorder="1" applyAlignment="1">
      <alignment horizontal="center" wrapText="1"/>
    </xf>
    <xf numFmtId="0" fontId="1" fillId="9" borderId="13" xfId="19" applyFont="1" applyFill="1" applyBorder="1" applyAlignment="1">
      <alignment horizontal="center" wrapText="1"/>
    </xf>
    <xf numFmtId="0" fontId="1" fillId="0" borderId="17" xfId="19" applyFont="1" applyBorder="1"/>
    <xf numFmtId="164" fontId="1" fillId="9" borderId="34" xfId="2" applyNumberFormat="1" applyFont="1" applyFill="1" applyBorder="1" applyAlignment="1"/>
    <xf numFmtId="164" fontId="1" fillId="9" borderId="15" xfId="2" applyNumberFormat="1" applyFont="1" applyFill="1" applyBorder="1" applyAlignment="1"/>
    <xf numFmtId="9" fontId="1" fillId="8" borderId="34" xfId="3" applyFont="1" applyFill="1" applyBorder="1" applyAlignment="1" applyProtection="1">
      <protection locked="0"/>
    </xf>
    <xf numFmtId="9" fontId="1" fillId="9" borderId="18" xfId="3" applyFont="1" applyFill="1" applyBorder="1"/>
    <xf numFmtId="9" fontId="1" fillId="9" borderId="16" xfId="3" applyFont="1" applyFill="1" applyBorder="1"/>
    <xf numFmtId="0" fontId="1" fillId="0" borderId="19" xfId="19" applyFont="1" applyBorder="1"/>
    <xf numFmtId="164" fontId="8" fillId="0" borderId="37" xfId="2" applyNumberFormat="1" applyFont="1" applyBorder="1" applyAlignment="1"/>
    <xf numFmtId="164" fontId="8" fillId="0" borderId="20" xfId="2" applyNumberFormat="1" applyFont="1" applyBorder="1"/>
    <xf numFmtId="164" fontId="8" fillId="0" borderId="28" xfId="2" applyNumberFormat="1" applyFont="1" applyBorder="1"/>
    <xf numFmtId="0" fontId="8" fillId="0" borderId="0" xfId="19" applyFont="1" applyBorder="1"/>
    <xf numFmtId="0" fontId="8" fillId="0" borderId="62" xfId="19" applyFont="1" applyBorder="1"/>
    <xf numFmtId="164" fontId="8" fillId="0" borderId="63" xfId="2" applyNumberFormat="1" applyFont="1" applyBorder="1" applyAlignment="1"/>
    <xf numFmtId="164" fontId="8" fillId="0" borderId="63" xfId="2" applyNumberFormat="1" applyFont="1" applyBorder="1"/>
    <xf numFmtId="164" fontId="8" fillId="0" borderId="0" xfId="2" applyNumberFormat="1" applyFont="1" applyBorder="1"/>
    <xf numFmtId="0" fontId="1" fillId="0" borderId="75" xfId="19" applyFont="1" applyBorder="1"/>
    <xf numFmtId="164" fontId="1" fillId="9" borderId="39" xfId="2" applyNumberFormat="1" applyFont="1" applyFill="1" applyBorder="1" applyAlignment="1"/>
    <xf numFmtId="164" fontId="1" fillId="9" borderId="13" xfId="2" applyNumberFormat="1" applyFont="1" applyFill="1" applyBorder="1"/>
    <xf numFmtId="0" fontId="1" fillId="0" borderId="71" xfId="19" applyFont="1" applyBorder="1"/>
    <xf numFmtId="164" fontId="1" fillId="9" borderId="60" xfId="2" applyNumberFormat="1" applyFont="1" applyFill="1" applyBorder="1" applyAlignment="1"/>
    <xf numFmtId="164" fontId="1" fillId="9" borderId="18" xfId="2" applyNumberFormat="1" applyFont="1" applyFill="1" applyBorder="1"/>
    <xf numFmtId="164" fontId="1" fillId="9" borderId="16" xfId="2" applyNumberFormat="1" applyFont="1" applyFill="1" applyBorder="1"/>
    <xf numFmtId="164" fontId="1" fillId="8" borderId="60" xfId="2" applyNumberFormat="1" applyFont="1" applyFill="1" applyBorder="1" applyAlignment="1" applyProtection="1">
      <protection locked="0"/>
    </xf>
    <xf numFmtId="164" fontId="1" fillId="8" borderId="18" xfId="2" applyNumberFormat="1" applyFont="1" applyFill="1" applyBorder="1" applyProtection="1">
      <protection locked="0"/>
    </xf>
    <xf numFmtId="164" fontId="1" fillId="8" borderId="16" xfId="2" applyNumberFormat="1" applyFont="1" applyFill="1" applyBorder="1" applyProtection="1">
      <protection locked="0"/>
    </xf>
    <xf numFmtId="0" fontId="1" fillId="0" borderId="72" xfId="19" applyFont="1" applyBorder="1"/>
    <xf numFmtId="164" fontId="1" fillId="9" borderId="74" xfId="2" applyNumberFormat="1" applyFont="1" applyFill="1" applyBorder="1" applyAlignment="1"/>
    <xf numFmtId="164" fontId="1" fillId="9" borderId="21" xfId="2" applyNumberFormat="1" applyFont="1" applyFill="1" applyBorder="1"/>
    <xf numFmtId="164" fontId="1" fillId="9" borderId="25" xfId="2" applyNumberFormat="1" applyFont="1" applyFill="1" applyBorder="1"/>
    <xf numFmtId="0" fontId="1" fillId="0" borderId="1" xfId="0" applyFont="1" applyBorder="1" applyAlignment="1" applyProtection="1">
      <alignment wrapText="1"/>
      <protection locked="0"/>
    </xf>
    <xf numFmtId="0" fontId="1" fillId="0" borderId="0" xfId="0" applyFont="1"/>
    <xf numFmtId="0" fontId="8" fillId="0" borderId="0" xfId="0" applyFont="1"/>
    <xf numFmtId="0" fontId="17" fillId="9" borderId="0" xfId="25" applyFont="1" applyFill="1" applyProtection="1"/>
    <xf numFmtId="0" fontId="17" fillId="9" borderId="0" xfId="25" applyFont="1" applyFill="1" applyAlignment="1" applyProtection="1">
      <alignment horizontal="left"/>
    </xf>
    <xf numFmtId="167" fontId="1" fillId="9" borderId="49" xfId="25" applyNumberFormat="1" applyFill="1" applyBorder="1" applyAlignment="1" applyProtection="1">
      <alignment horizontal="center"/>
      <protection locked="0"/>
    </xf>
    <xf numFmtId="165" fontId="1" fillId="0" borderId="0" xfId="0" applyNumberFormat="1" applyFont="1" applyFill="1" applyBorder="1" applyProtection="1"/>
    <xf numFmtId="0" fontId="2" fillId="0" borderId="0" xfId="0" applyFont="1" applyBorder="1" applyAlignment="1" applyProtection="1">
      <alignment vertical="top" wrapText="1"/>
    </xf>
    <xf numFmtId="0" fontId="22" fillId="0" borderId="0" xfId="0" applyFont="1" applyBorder="1" applyAlignment="1" applyProtection="1">
      <alignment vertical="top" wrapText="1"/>
    </xf>
    <xf numFmtId="0" fontId="2" fillId="3" borderId="0" xfId="0" applyFont="1" applyFill="1" applyBorder="1" applyAlignment="1" applyProtection="1">
      <alignment horizontal="right" vertical="top" wrapText="1"/>
    </xf>
    <xf numFmtId="10" fontId="6" fillId="0" borderId="0" xfId="3" applyNumberFormat="1" applyFont="1" applyBorder="1" applyAlignment="1" applyProtection="1">
      <alignment horizontal="right" vertical="top" wrapText="1"/>
    </xf>
    <xf numFmtId="0" fontId="2" fillId="0" borderId="0" xfId="0" applyFont="1" applyFill="1" applyBorder="1" applyAlignment="1" applyProtection="1">
      <alignment horizontal="right" vertical="top" wrapText="1"/>
    </xf>
    <xf numFmtId="0" fontId="5" fillId="0" borderId="34" xfId="19" applyFont="1" applyBorder="1" applyAlignment="1">
      <alignment horizontal="left"/>
    </xf>
    <xf numFmtId="0" fontId="2" fillId="0" borderId="22" xfId="19" applyFont="1" applyBorder="1" applyAlignment="1">
      <alignment horizontal="left"/>
    </xf>
    <xf numFmtId="0" fontId="5" fillId="0" borderId="22" xfId="19" applyFont="1" applyBorder="1" applyAlignment="1">
      <alignment horizontal="left"/>
    </xf>
    <xf numFmtId="0" fontId="5" fillId="0" borderId="35" xfId="19" applyFont="1" applyBorder="1" applyAlignment="1">
      <alignment horizontal="left"/>
    </xf>
    <xf numFmtId="0" fontId="5" fillId="0" borderId="71" xfId="19" applyFont="1" applyBorder="1" applyAlignment="1">
      <alignment horizontal="left"/>
    </xf>
    <xf numFmtId="0" fontId="1" fillId="0" borderId="0" xfId="0" applyFont="1" applyAlignment="1">
      <alignment vertical="top"/>
    </xf>
    <xf numFmtId="0" fontId="1" fillId="0" borderId="0" xfId="0" applyFont="1"/>
    <xf numFmtId="0" fontId="25" fillId="0" borderId="0" xfId="0" applyFont="1"/>
    <xf numFmtId="0" fontId="1" fillId="0" borderId="6" xfId="0" applyFont="1" applyBorder="1" applyAlignment="1" applyProtection="1">
      <alignment wrapText="1"/>
      <protection locked="0"/>
    </xf>
    <xf numFmtId="0" fontId="25" fillId="0" borderId="0" xfId="0" applyFont="1" applyAlignment="1">
      <alignment horizontal="justify" vertical="center"/>
    </xf>
    <xf numFmtId="164" fontId="6" fillId="0" borderId="10" xfId="0" applyNumberFormat="1" applyFont="1" applyFill="1" applyBorder="1" applyAlignment="1" applyProtection="1">
      <alignment wrapText="1"/>
    </xf>
    <xf numFmtId="0" fontId="1" fillId="0" borderId="1" xfId="0" applyFont="1" applyBorder="1" applyAlignment="1" applyProtection="1">
      <alignment wrapText="1"/>
      <protection locked="0"/>
    </xf>
    <xf numFmtId="164" fontId="6" fillId="8" borderId="10" xfId="2" applyNumberFormat="1" applyFont="1" applyFill="1" applyBorder="1" applyAlignment="1" applyProtection="1">
      <alignment horizontal="left" wrapText="1"/>
      <protection locked="0"/>
    </xf>
    <xf numFmtId="164" fontId="6" fillId="8" borderId="7" xfId="2" applyNumberFormat="1" applyFont="1" applyFill="1" applyBorder="1" applyAlignment="1" applyProtection="1">
      <alignment wrapText="1"/>
      <protection locked="0"/>
    </xf>
    <xf numFmtId="164" fontId="6" fillId="8" borderId="10" xfId="0" applyNumberFormat="1" applyFont="1" applyFill="1" applyBorder="1" applyAlignment="1" applyProtection="1">
      <alignment wrapText="1"/>
      <protection locked="0"/>
    </xf>
    <xf numFmtId="0" fontId="5" fillId="0" borderId="10" xfId="0" applyFont="1" applyBorder="1" applyAlignment="1" applyProtection="1">
      <alignment horizontal="center" vertical="top" wrapText="1"/>
    </xf>
    <xf numFmtId="0" fontId="18" fillId="0" borderId="10" xfId="0" applyFont="1" applyBorder="1" applyAlignment="1" applyProtection="1">
      <alignment vertical="top" wrapText="1"/>
    </xf>
    <xf numFmtId="164" fontId="6" fillId="0" borderId="7" xfId="2" applyNumberFormat="1" applyFont="1" applyFill="1" applyBorder="1" applyAlignment="1" applyProtection="1">
      <alignment wrapText="1"/>
    </xf>
    <xf numFmtId="164" fontId="6" fillId="0" borderId="3" xfId="2" applyNumberFormat="1" applyFont="1" applyFill="1" applyBorder="1" applyAlignment="1" applyProtection="1">
      <alignment wrapText="1"/>
    </xf>
    <xf numFmtId="164" fontId="6" fillId="8" borderId="10" xfId="2" applyNumberFormat="1" applyFont="1" applyFill="1" applyBorder="1" applyAlignment="1" applyProtection="1">
      <alignment wrapText="1"/>
      <protection locked="0"/>
    </xf>
    <xf numFmtId="0" fontId="1" fillId="0" borderId="10" xfId="0" applyFont="1" applyBorder="1" applyAlignment="1" applyProtection="1">
      <alignment horizontal="center" vertical="top" wrapText="1"/>
    </xf>
    <xf numFmtId="0" fontId="5" fillId="0" borderId="0" xfId="0" applyFont="1" applyFill="1" applyBorder="1" applyAlignment="1" applyProtection="1">
      <alignment horizontal="left" vertical="top" wrapText="1"/>
    </xf>
    <xf numFmtId="0" fontId="5" fillId="0" borderId="10" xfId="0" applyFont="1" applyBorder="1" applyAlignment="1" applyProtection="1">
      <alignment horizontal="center" vertical="top"/>
    </xf>
    <xf numFmtId="164" fontId="6" fillId="8" borderId="11" xfId="2" applyNumberFormat="1" applyFont="1" applyFill="1" applyBorder="1" applyAlignment="1" applyProtection="1">
      <protection locked="0"/>
    </xf>
    <xf numFmtId="164" fontId="6" fillId="0" borderId="32" xfId="2" applyNumberFormat="1" applyFont="1" applyFill="1" applyBorder="1" applyAlignment="1" applyProtection="1">
      <protection locked="0"/>
    </xf>
    <xf numFmtId="0" fontId="6" fillId="4" borderId="11" xfId="0" applyFont="1" applyFill="1" applyBorder="1" applyAlignment="1" applyProtection="1">
      <alignment horizontal="right" wrapText="1"/>
    </xf>
    <xf numFmtId="0" fontId="6" fillId="4" borderId="5" xfId="0" applyFont="1" applyFill="1" applyBorder="1" applyAlignment="1" applyProtection="1">
      <alignment horizontal="right" wrapText="1"/>
    </xf>
    <xf numFmtId="10" fontId="6" fillId="0" borderId="11" xfId="3" applyNumberFormat="1" applyFont="1" applyBorder="1" applyAlignment="1" applyProtection="1">
      <alignment horizontal="right" wrapText="1"/>
    </xf>
    <xf numFmtId="0" fontId="4" fillId="0" borderId="0" xfId="0" applyFont="1" applyAlignment="1">
      <alignment horizontal="justify" vertical="center"/>
    </xf>
    <xf numFmtId="0" fontId="5" fillId="0" borderId="11" xfId="0" applyFont="1" applyBorder="1" applyAlignment="1" applyProtection="1">
      <alignment horizontal="center" vertical="top" wrapText="1"/>
    </xf>
    <xf numFmtId="10" fontId="6" fillId="8" borderId="10" xfId="3" applyNumberFormat="1" applyFont="1" applyFill="1" applyBorder="1" applyAlignment="1" applyProtection="1">
      <alignment horizontal="right" wrapText="1"/>
      <protection locked="0"/>
    </xf>
    <xf numFmtId="165" fontId="1" fillId="8" borderId="2" xfId="0" applyNumberFormat="1" applyFont="1" applyFill="1" applyBorder="1" applyAlignment="1" applyProtection="1">
      <alignment horizontal="left"/>
      <protection locked="0"/>
    </xf>
    <xf numFmtId="49" fontId="2" fillId="8" borderId="6" xfId="2" applyNumberFormat="1" applyFont="1" applyFill="1" applyBorder="1" applyAlignment="1" applyProtection="1">
      <alignment horizontal="center" wrapText="1"/>
      <protection locked="0"/>
    </xf>
    <xf numFmtId="0" fontId="1" fillId="0" borderId="0" xfId="0" applyFont="1" applyAlignment="1" applyProtection="1">
      <alignment wrapText="1"/>
    </xf>
    <xf numFmtId="0" fontId="2" fillId="0" borderId="31" xfId="0" applyFont="1" applyFill="1" applyBorder="1" applyAlignment="1" applyProtection="1">
      <alignment horizontal="right" wrapText="1"/>
    </xf>
    <xf numFmtId="0" fontId="2" fillId="0" borderId="32" xfId="0" applyFont="1" applyFill="1" applyBorder="1" applyAlignment="1" applyProtection="1">
      <alignment horizontal="right" wrapText="1"/>
    </xf>
    <xf numFmtId="0" fontId="16" fillId="0" borderId="0" xfId="0" applyFont="1" applyBorder="1" applyAlignment="1" applyProtection="1">
      <alignment horizontal="center"/>
    </xf>
    <xf numFmtId="0" fontId="16" fillId="0" borderId="4" xfId="0" applyFont="1" applyBorder="1" applyAlignment="1" applyProtection="1">
      <alignment horizontal="center"/>
    </xf>
    <xf numFmtId="0" fontId="1" fillId="0" borderId="30" xfId="0" applyFont="1" applyBorder="1" applyAlignment="1" applyProtection="1">
      <alignment horizontal="center"/>
    </xf>
    <xf numFmtId="0" fontId="1" fillId="0" borderId="3" xfId="0" applyFont="1" applyBorder="1" applyAlignment="1" applyProtection="1">
      <alignment horizontal="center"/>
    </xf>
    <xf numFmtId="0" fontId="1" fillId="0" borderId="23" xfId="0" applyFont="1" applyBorder="1" applyAlignment="1" applyProtection="1">
      <alignment horizontal="center" wrapText="1"/>
    </xf>
    <xf numFmtId="0" fontId="1" fillId="0" borderId="5" xfId="0" applyFont="1" applyBorder="1" applyAlignment="1" applyProtection="1">
      <alignment horizontal="center" wrapText="1"/>
    </xf>
    <xf numFmtId="164" fontId="6" fillId="0" borderId="7" xfId="2" applyNumberFormat="1" applyFont="1" applyFill="1" applyBorder="1" applyAlignment="1" applyProtection="1">
      <alignment wrapText="1"/>
    </xf>
    <xf numFmtId="164" fontId="6" fillId="0" borderId="3" xfId="2" applyNumberFormat="1" applyFont="1" applyFill="1" applyBorder="1" applyAlignment="1" applyProtection="1">
      <alignment wrapText="1"/>
    </xf>
    <xf numFmtId="164" fontId="6" fillId="8" borderId="7" xfId="2" applyNumberFormat="1" applyFont="1" applyFill="1" applyBorder="1" applyAlignment="1" applyProtection="1">
      <alignment wrapText="1"/>
      <protection locked="0"/>
    </xf>
    <xf numFmtId="164" fontId="6" fillId="8" borderId="3" xfId="2" applyNumberFormat="1" applyFont="1" applyFill="1" applyBorder="1" applyAlignment="1" applyProtection="1">
      <alignment wrapText="1"/>
      <protection locked="0"/>
    </xf>
    <xf numFmtId="0" fontId="5" fillId="0" borderId="8" xfId="0" applyFont="1" applyBorder="1" applyAlignment="1" applyProtection="1">
      <alignment vertical="top" wrapText="1"/>
    </xf>
    <xf numFmtId="0" fontId="5" fillId="0" borderId="4" xfId="0" applyFont="1" applyBorder="1" applyAlignment="1" applyProtection="1">
      <alignment vertical="top" wrapText="1"/>
    </xf>
    <xf numFmtId="0" fontId="5" fillId="0" borderId="9" xfId="0" applyFont="1" applyBorder="1" applyAlignment="1" applyProtection="1">
      <alignment vertical="top" wrapText="1"/>
    </xf>
    <xf numFmtId="0" fontId="5" fillId="0" borderId="5" xfId="0" applyFont="1" applyBorder="1" applyAlignment="1" applyProtection="1">
      <alignment vertical="top" wrapText="1"/>
    </xf>
    <xf numFmtId="0" fontId="5" fillId="8" borderId="9" xfId="0" applyFont="1" applyFill="1" applyBorder="1" applyAlignment="1" applyProtection="1">
      <alignment horizontal="center" vertical="top" wrapText="1"/>
      <protection locked="0"/>
    </xf>
    <xf numFmtId="0" fontId="5" fillId="8" borderId="5" xfId="0" applyFont="1" applyFill="1" applyBorder="1" applyAlignment="1" applyProtection="1">
      <alignment horizontal="center" vertical="top" wrapText="1"/>
      <protection locked="0"/>
    </xf>
    <xf numFmtId="0" fontId="3" fillId="0" borderId="1" xfId="0" applyFont="1" applyBorder="1" applyAlignment="1" applyProtection="1">
      <alignment wrapText="1"/>
      <protection locked="0"/>
    </xf>
    <xf numFmtId="39" fontId="6" fillId="8" borderId="33" xfId="1" applyNumberFormat="1" applyFont="1" applyFill="1" applyBorder="1" applyAlignment="1" applyProtection="1">
      <alignment horizontal="right" wrapText="1"/>
      <protection locked="0"/>
    </xf>
    <xf numFmtId="39" fontId="6" fillId="8" borderId="32" xfId="1" applyNumberFormat="1" applyFont="1" applyFill="1" applyBorder="1" applyAlignment="1" applyProtection="1">
      <alignment horizontal="right" wrapText="1"/>
      <protection locked="0"/>
    </xf>
    <xf numFmtId="0" fontId="20" fillId="0" borderId="0" xfId="14" applyFont="1" applyBorder="1" applyAlignment="1">
      <alignment horizontal="center"/>
    </xf>
    <xf numFmtId="0" fontId="14" fillId="0" borderId="0" xfId="0" applyFont="1" applyAlignment="1" applyProtection="1">
      <alignment horizontal="center"/>
    </xf>
    <xf numFmtId="0" fontId="14" fillId="0" borderId="23" xfId="0" applyFont="1" applyBorder="1" applyAlignment="1" applyProtection="1">
      <alignment horizontal="left"/>
    </xf>
    <xf numFmtId="0" fontId="7" fillId="0" borderId="0" xfId="0" applyFont="1" applyAlignment="1" applyProtection="1">
      <alignment horizontal="center"/>
    </xf>
    <xf numFmtId="0" fontId="1" fillId="8" borderId="2" xfId="0" applyFont="1" applyFill="1" applyBorder="1" applyAlignment="1" applyProtection="1">
      <protection locked="0"/>
    </xf>
    <xf numFmtId="0" fontId="1" fillId="0" borderId="0" xfId="0" applyFont="1" applyAlignment="1">
      <alignment horizontal="center"/>
    </xf>
    <xf numFmtId="0" fontId="1" fillId="8" borderId="22" xfId="0" applyFont="1" applyFill="1" applyBorder="1" applyAlignment="1" applyProtection="1">
      <protection locked="0"/>
    </xf>
    <xf numFmtId="0" fontId="1" fillId="0" borderId="0" xfId="0" applyFont="1"/>
    <xf numFmtId="0" fontId="21" fillId="0" borderId="7" xfId="0" applyFont="1" applyBorder="1" applyAlignment="1" applyProtection="1">
      <alignment vertical="top" wrapText="1"/>
    </xf>
    <xf numFmtId="0" fontId="21" fillId="0" borderId="3" xfId="0" applyFont="1" applyBorder="1" applyAlignment="1" applyProtection="1">
      <alignment vertical="top" wrapText="1"/>
    </xf>
    <xf numFmtId="0" fontId="16" fillId="0" borderId="8" xfId="0" applyFont="1" applyBorder="1" applyAlignment="1" applyProtection="1">
      <alignment horizontal="center" vertical="top" wrapText="1"/>
    </xf>
    <xf numFmtId="0" fontId="16" fillId="0" borderId="4" xfId="0" applyFont="1" applyBorder="1" applyAlignment="1" applyProtection="1">
      <alignment horizontal="center" vertical="top" wrapText="1"/>
    </xf>
    <xf numFmtId="0" fontId="1" fillId="0" borderId="8" xfId="0" applyFont="1" applyBorder="1" applyAlignment="1" applyProtection="1">
      <alignment vertical="top" wrapText="1"/>
    </xf>
    <xf numFmtId="0" fontId="1" fillId="0" borderId="4" xfId="0" applyFont="1" applyBorder="1" applyAlignment="1" applyProtection="1">
      <alignment vertical="top" wrapText="1"/>
    </xf>
    <xf numFmtId="0" fontId="6" fillId="9" borderId="55" xfId="25" applyFont="1" applyFill="1" applyBorder="1" applyAlignment="1" applyProtection="1">
      <alignment horizontal="center" vertical="center" wrapText="1"/>
    </xf>
    <xf numFmtId="0" fontId="6" fillId="9" borderId="54" xfId="25" applyFont="1" applyFill="1" applyBorder="1" applyAlignment="1" applyProtection="1">
      <alignment horizontal="center" vertical="center" wrapText="1"/>
    </xf>
    <xf numFmtId="0" fontId="6" fillId="9" borderId="53" xfId="25" applyFont="1" applyFill="1" applyBorder="1" applyAlignment="1" applyProtection="1">
      <alignment horizontal="center" vertical="center" wrapText="1"/>
    </xf>
    <xf numFmtId="0" fontId="6" fillId="9" borderId="52" xfId="25" applyFont="1" applyFill="1" applyBorder="1" applyAlignment="1" applyProtection="1">
      <alignment horizontal="center" vertical="center" wrapText="1"/>
    </xf>
    <xf numFmtId="0" fontId="6" fillId="9" borderId="51" xfId="25" applyFont="1" applyFill="1" applyBorder="1" applyAlignment="1" applyProtection="1">
      <alignment horizontal="center" vertical="center" wrapText="1"/>
    </xf>
    <xf numFmtId="0" fontId="6" fillId="9" borderId="50" xfId="25" applyFont="1" applyFill="1" applyBorder="1" applyAlignment="1" applyProtection="1">
      <alignment horizontal="center" vertical="center" wrapText="1"/>
    </xf>
    <xf numFmtId="0" fontId="5" fillId="0" borderId="0" xfId="0" applyFont="1" applyAlignment="1">
      <alignment vertical="top" wrapText="1"/>
    </xf>
    <xf numFmtId="0" fontId="14" fillId="9" borderId="0" xfId="25" applyFont="1" applyFill="1" applyAlignment="1" applyProtection="1">
      <alignment horizontal="center"/>
    </xf>
    <xf numFmtId="0" fontId="1" fillId="0" borderId="59" xfId="25" applyBorder="1" applyAlignment="1" applyProtection="1">
      <alignment horizontal="left"/>
    </xf>
    <xf numFmtId="0" fontId="19" fillId="0" borderId="0" xfId="25" applyFont="1" applyAlignment="1" applyProtection="1">
      <alignment horizontal="center"/>
    </xf>
    <xf numFmtId="0" fontId="19" fillId="0" borderId="0" xfId="25" applyFont="1" applyAlignment="1" applyProtection="1">
      <alignment horizontal="left"/>
    </xf>
    <xf numFmtId="0" fontId="1" fillId="0" borderId="58" xfId="25" applyBorder="1" applyAlignment="1" applyProtection="1">
      <alignment horizontal="left" vertical="center" wrapText="1"/>
      <protection locked="0"/>
    </xf>
    <xf numFmtId="0" fontId="1" fillId="0" borderId="57" xfId="25" applyBorder="1" applyAlignment="1" applyProtection="1">
      <alignment horizontal="left" vertical="center" wrapText="1"/>
      <protection locked="0"/>
    </xf>
    <xf numFmtId="0" fontId="1" fillId="0" borderId="56" xfId="25" applyBorder="1" applyAlignment="1" applyProtection="1">
      <alignment horizontal="left" vertical="center" wrapText="1"/>
      <protection locked="0"/>
    </xf>
    <xf numFmtId="0" fontId="1" fillId="9" borderId="0" xfId="25" applyFill="1" applyAlignment="1" applyProtection="1">
      <alignment horizontal="left"/>
      <protection locked="0"/>
    </xf>
    <xf numFmtId="0" fontId="24" fillId="9" borderId="0" xfId="25" applyFont="1" applyFill="1" applyAlignment="1" applyProtection="1">
      <alignment horizontal="center"/>
    </xf>
    <xf numFmtId="0" fontId="5" fillId="0" borderId="60" xfId="19" applyFont="1" applyBorder="1" applyAlignment="1">
      <alignment vertical="top" wrapText="1"/>
    </xf>
    <xf numFmtId="0" fontId="1" fillId="0" borderId="2" xfId="19" applyFont="1" applyBorder="1" applyAlignment="1">
      <alignment vertical="top" wrapText="1"/>
    </xf>
    <xf numFmtId="0" fontId="1" fillId="0" borderId="27" xfId="19" applyFont="1" applyBorder="1" applyAlignment="1">
      <alignment vertical="top" wrapText="1"/>
    </xf>
    <xf numFmtId="164" fontId="5" fillId="8" borderId="60" xfId="2" applyNumberFormat="1" applyFont="1" applyFill="1" applyBorder="1" applyAlignment="1" applyProtection="1">
      <protection locked="0"/>
    </xf>
    <xf numFmtId="164" fontId="5" fillId="8" borderId="27" xfId="2" applyNumberFormat="1" applyFont="1" applyFill="1" applyBorder="1" applyAlignment="1" applyProtection="1">
      <protection locked="0"/>
    </xf>
    <xf numFmtId="0" fontId="5" fillId="0" borderId="26" xfId="19" applyFont="1" applyBorder="1" applyAlignment="1">
      <alignment wrapText="1"/>
    </xf>
    <xf numFmtId="0" fontId="1" fillId="0" borderId="26" xfId="19" applyBorder="1" applyAlignment="1">
      <alignment wrapText="1"/>
    </xf>
    <xf numFmtId="0" fontId="2" fillId="0" borderId="34" xfId="19" applyFont="1" applyBorder="1" applyAlignment="1">
      <alignment horizontal="center" vertical="top" wrapText="1"/>
    </xf>
    <xf numFmtId="0" fontId="2" fillId="0" borderId="22" xfId="19" applyFont="1" applyBorder="1" applyAlignment="1">
      <alignment horizontal="center" vertical="top" wrapText="1"/>
    </xf>
    <xf numFmtId="0" fontId="2" fillId="0" borderId="35" xfId="19" applyFont="1" applyBorder="1" applyAlignment="1">
      <alignment horizontal="center" vertical="top" wrapText="1"/>
    </xf>
    <xf numFmtId="164" fontId="5" fillId="8" borderId="34" xfId="2" applyNumberFormat="1" applyFont="1" applyFill="1" applyBorder="1" applyAlignment="1" applyProtection="1">
      <protection locked="0"/>
    </xf>
    <xf numFmtId="164" fontId="5" fillId="8" borderId="35" xfId="2" applyNumberFormat="1" applyFont="1" applyFill="1" applyBorder="1" applyAlignment="1" applyProtection="1">
      <protection locked="0"/>
    </xf>
    <xf numFmtId="164" fontId="5" fillId="0" borderId="34" xfId="2" applyNumberFormat="1" applyFont="1" applyBorder="1" applyAlignment="1"/>
    <xf numFmtId="164" fontId="5" fillId="0" borderId="35" xfId="2" applyNumberFormat="1" applyFont="1" applyBorder="1" applyAlignment="1"/>
    <xf numFmtId="0" fontId="18" fillId="2" borderId="34" xfId="19" applyFont="1" applyFill="1" applyBorder="1" applyAlignment="1">
      <alignment horizontal="left" vertical="top"/>
    </xf>
    <xf numFmtId="0" fontId="18" fillId="2" borderId="22" xfId="19" applyFont="1" applyFill="1" applyBorder="1" applyAlignment="1">
      <alignment horizontal="left" vertical="top"/>
    </xf>
    <xf numFmtId="0" fontId="18" fillId="2" borderId="35" xfId="19" applyFont="1" applyFill="1" applyBorder="1" applyAlignment="1">
      <alignment horizontal="left" vertical="top"/>
    </xf>
    <xf numFmtId="0" fontId="5" fillId="0" borderId="34" xfId="19" applyFont="1" applyBorder="1" applyAlignment="1">
      <alignment horizontal="left" vertical="top" wrapText="1"/>
    </xf>
    <xf numFmtId="0" fontId="1" fillId="0" borderId="22" xfId="19" applyFont="1" applyBorder="1" applyAlignment="1">
      <alignment horizontal="left" vertical="top" wrapText="1"/>
    </xf>
    <xf numFmtId="0" fontId="1" fillId="0" borderId="35" xfId="19" applyFont="1" applyBorder="1" applyAlignment="1">
      <alignment horizontal="left" vertical="top" wrapText="1"/>
    </xf>
    <xf numFmtId="0" fontId="5" fillId="0" borderId="34" xfId="19" applyFont="1" applyBorder="1" applyAlignment="1">
      <alignment vertical="top" wrapText="1"/>
    </xf>
    <xf numFmtId="0" fontId="1" fillId="0" borderId="22" xfId="19" applyFont="1" applyBorder="1" applyAlignment="1">
      <alignment vertical="top" wrapText="1"/>
    </xf>
    <xf numFmtId="0" fontId="1" fillId="0" borderId="35" xfId="19" applyFont="1" applyBorder="1" applyAlignment="1">
      <alignment vertical="top" wrapText="1"/>
    </xf>
    <xf numFmtId="0" fontId="2" fillId="0" borderId="22" xfId="19" applyFont="1" applyBorder="1" applyAlignment="1">
      <alignment vertical="top" wrapText="1"/>
    </xf>
    <xf numFmtId="164" fontId="5" fillId="0" borderId="60" xfId="2" applyNumberFormat="1" applyFont="1" applyBorder="1" applyAlignment="1"/>
    <xf numFmtId="164" fontId="5" fillId="0" borderId="27" xfId="2" applyNumberFormat="1" applyFont="1" applyBorder="1" applyAlignment="1"/>
    <xf numFmtId="164" fontId="18" fillId="0" borderId="34" xfId="2" applyNumberFormat="1" applyFont="1" applyBorder="1" applyAlignment="1">
      <alignment horizontal="right"/>
    </xf>
    <xf numFmtId="164" fontId="18" fillId="0" borderId="35" xfId="2" applyNumberFormat="1" applyFont="1" applyBorder="1" applyAlignment="1">
      <alignment horizontal="right"/>
    </xf>
    <xf numFmtId="0" fontId="16" fillId="0" borderId="0" xfId="19" applyFont="1" applyAlignment="1">
      <alignment horizontal="center"/>
    </xf>
    <xf numFmtId="0" fontId="5" fillId="8" borderId="2" xfId="19" applyNumberFormat="1" applyFont="1" applyFill="1" applyBorder="1" applyAlignment="1" applyProtection="1">
      <alignment horizontal="center"/>
      <protection locked="0"/>
    </xf>
    <xf numFmtId="0" fontId="5" fillId="0" borderId="65" xfId="19" applyFont="1" applyBorder="1" applyAlignment="1">
      <alignment vertical="center" wrapText="1"/>
    </xf>
    <xf numFmtId="0" fontId="5" fillId="0" borderId="26" xfId="19" applyFont="1" applyBorder="1" applyAlignment="1">
      <alignment vertical="center" wrapText="1"/>
    </xf>
    <xf numFmtId="0" fontId="5" fillId="0" borderId="65" xfId="19" applyFont="1" applyBorder="1" applyAlignment="1">
      <alignment horizontal="center" wrapText="1"/>
    </xf>
    <xf numFmtId="0" fontId="5" fillId="0" borderId="64" xfId="19" applyFont="1" applyBorder="1" applyAlignment="1">
      <alignment horizontal="center" wrapText="1"/>
    </xf>
    <xf numFmtId="14" fontId="5" fillId="8" borderId="60" xfId="19" applyNumberFormat="1" applyFont="1" applyFill="1" applyBorder="1" applyAlignment="1" applyProtection="1">
      <alignment horizontal="center" wrapText="1"/>
      <protection locked="0"/>
    </xf>
    <xf numFmtId="14" fontId="5" fillId="8" borderId="27" xfId="19" applyNumberFormat="1" applyFont="1" applyFill="1" applyBorder="1" applyAlignment="1" applyProtection="1">
      <alignment horizontal="center" wrapText="1"/>
      <protection locked="0"/>
    </xf>
    <xf numFmtId="0" fontId="5" fillId="0" borderId="34" xfId="19" applyFont="1" applyBorder="1" applyAlignment="1">
      <alignment wrapText="1"/>
    </xf>
    <xf numFmtId="0" fontId="5" fillId="0" borderId="22" xfId="19" applyFont="1" applyBorder="1" applyAlignment="1">
      <alignment wrapText="1"/>
    </xf>
    <xf numFmtId="0" fontId="5" fillId="0" borderId="35" xfId="19" applyFont="1" applyBorder="1" applyAlignment="1">
      <alignment wrapText="1"/>
    </xf>
    <xf numFmtId="0" fontId="5" fillId="0" borderId="63" xfId="19" applyFont="1" applyBorder="1" applyAlignment="1">
      <alignment vertical="top" wrapText="1"/>
    </xf>
    <xf numFmtId="0" fontId="5" fillId="0" borderId="0" xfId="19" applyFont="1" applyBorder="1" applyAlignment="1">
      <alignment vertical="top" wrapText="1"/>
    </xf>
    <xf numFmtId="0" fontId="5" fillId="0" borderId="62" xfId="19" applyFont="1" applyBorder="1" applyAlignment="1">
      <alignment vertical="top" wrapText="1"/>
    </xf>
    <xf numFmtId="0" fontId="5" fillId="0" borderId="34" xfId="19" applyFont="1" applyBorder="1" applyAlignment="1">
      <alignment horizontal="left" wrapText="1"/>
    </xf>
    <xf numFmtId="0" fontId="5" fillId="0" borderId="22" xfId="19" applyFont="1" applyBorder="1" applyAlignment="1">
      <alignment horizontal="left" wrapText="1"/>
    </xf>
    <xf numFmtId="0" fontId="5" fillId="0" borderId="35" xfId="19" applyFont="1" applyBorder="1" applyAlignment="1">
      <alignment horizontal="left" wrapText="1"/>
    </xf>
    <xf numFmtId="164" fontId="18" fillId="0" borderId="34" xfId="2" applyNumberFormat="1" applyFont="1" applyBorder="1" applyAlignment="1"/>
    <xf numFmtId="164" fontId="18" fillId="0" borderId="35" xfId="2" applyNumberFormat="1" applyFont="1" applyBorder="1" applyAlignment="1"/>
    <xf numFmtId="0" fontId="1" fillId="0" borderId="2" xfId="19" applyBorder="1" applyAlignment="1">
      <alignment vertical="top" wrapText="1"/>
    </xf>
    <xf numFmtId="0" fontId="1" fillId="0" borderId="27" xfId="19" applyBorder="1" applyAlignment="1">
      <alignment vertical="top" wrapText="1"/>
    </xf>
    <xf numFmtId="0" fontId="1" fillId="0" borderId="22" xfId="19" applyBorder="1" applyAlignment="1">
      <alignment horizontal="left" vertical="top" wrapText="1"/>
    </xf>
    <xf numFmtId="0" fontId="1" fillId="0" borderId="35" xfId="19" applyBorder="1" applyAlignment="1">
      <alignment horizontal="left" vertical="top" wrapText="1"/>
    </xf>
    <xf numFmtId="164" fontId="5" fillId="8" borderId="65" xfId="2" applyNumberFormat="1" applyFont="1" applyFill="1" applyBorder="1" applyAlignment="1" applyProtection="1">
      <protection locked="0"/>
    </xf>
    <xf numFmtId="164" fontId="5" fillId="8" borderId="64" xfId="2" applyNumberFormat="1" applyFont="1" applyFill="1" applyBorder="1" applyAlignment="1" applyProtection="1">
      <protection locked="0"/>
    </xf>
    <xf numFmtId="0" fontId="1" fillId="0" borderId="22" xfId="19" applyBorder="1" applyAlignment="1">
      <alignment vertical="top" wrapText="1"/>
    </xf>
    <xf numFmtId="0" fontId="5" fillId="9" borderId="2" xfId="19" applyNumberFormat="1" applyFont="1" applyFill="1" applyBorder="1" applyAlignment="1" applyProtection="1">
      <alignment horizontal="center"/>
      <protection locked="0"/>
    </xf>
    <xf numFmtId="14" fontId="5" fillId="9" borderId="60" xfId="19" applyNumberFormat="1" applyFont="1" applyFill="1" applyBorder="1" applyAlignment="1">
      <alignment horizontal="center" wrapText="1"/>
    </xf>
    <xf numFmtId="14" fontId="5" fillId="9" borderId="27" xfId="19" applyNumberFormat="1" applyFont="1" applyFill="1" applyBorder="1" applyAlignment="1">
      <alignment horizontal="center" wrapText="1"/>
    </xf>
    <xf numFmtId="164" fontId="5" fillId="0" borderId="60" xfId="2" applyNumberFormat="1" applyFont="1" applyFill="1" applyBorder="1" applyAlignment="1"/>
    <xf numFmtId="164" fontId="5" fillId="0" borderId="27" xfId="2" applyNumberFormat="1" applyFont="1" applyFill="1" applyBorder="1" applyAlignment="1"/>
    <xf numFmtId="164" fontId="5" fillId="0" borderId="34" xfId="2" applyNumberFormat="1" applyFont="1" applyFill="1" applyBorder="1" applyAlignment="1"/>
    <xf numFmtId="164" fontId="5" fillId="0" borderId="35" xfId="2" applyNumberFormat="1" applyFont="1" applyFill="1" applyBorder="1" applyAlignment="1"/>
    <xf numFmtId="0" fontId="5" fillId="0" borderId="71" xfId="19" applyFont="1" applyBorder="1" applyAlignment="1">
      <alignment vertical="center" wrapText="1"/>
    </xf>
    <xf numFmtId="0" fontId="1" fillId="0" borderId="22" xfId="19" applyBorder="1" applyAlignment="1">
      <alignment vertical="center" wrapText="1"/>
    </xf>
    <xf numFmtId="0" fontId="1" fillId="0" borderId="35" xfId="19" applyBorder="1" applyAlignment="1">
      <alignment vertical="center" wrapText="1"/>
    </xf>
    <xf numFmtId="0" fontId="18" fillId="2" borderId="71" xfId="19" applyFont="1" applyFill="1" applyBorder="1" applyAlignment="1">
      <alignment horizontal="left" vertical="top"/>
    </xf>
    <xf numFmtId="0" fontId="18" fillId="2" borderId="36" xfId="19" applyFont="1" applyFill="1" applyBorder="1" applyAlignment="1">
      <alignment horizontal="left" vertical="top"/>
    </xf>
    <xf numFmtId="0" fontId="5" fillId="0" borderId="71" xfId="19" applyFont="1" applyBorder="1" applyAlignment="1">
      <alignment horizontal="left" vertical="top" wrapText="1"/>
    </xf>
    <xf numFmtId="0" fontId="1" fillId="0" borderId="22" xfId="19" applyBorder="1" applyAlignment="1">
      <alignment horizontal="left"/>
    </xf>
    <xf numFmtId="0" fontId="1" fillId="0" borderId="35" xfId="19" applyBorder="1" applyAlignment="1">
      <alignment horizontal="left"/>
    </xf>
    <xf numFmtId="0" fontId="5" fillId="0" borderId="71" xfId="19" applyFont="1" applyBorder="1" applyAlignment="1">
      <alignment horizontal="left" vertical="center" wrapText="1"/>
    </xf>
    <xf numFmtId="0" fontId="1" fillId="0" borderId="22" xfId="19" applyBorder="1" applyAlignment="1">
      <alignment horizontal="left" vertical="center" wrapText="1"/>
    </xf>
    <xf numFmtId="0" fontId="1" fillId="0" borderId="35" xfId="19" applyBorder="1" applyAlignment="1">
      <alignment horizontal="left" vertical="center" wrapText="1"/>
    </xf>
    <xf numFmtId="0" fontId="5" fillId="0" borderId="0" xfId="19" applyFont="1" applyBorder="1" applyAlignment="1">
      <alignment wrapText="1"/>
    </xf>
    <xf numFmtId="0" fontId="1" fillId="0" borderId="0" xfId="19" applyBorder="1" applyAlignment="1">
      <alignment wrapText="1"/>
    </xf>
    <xf numFmtId="0" fontId="5" fillId="0" borderId="71" xfId="19" applyFont="1" applyBorder="1" applyAlignment="1">
      <alignment horizontal="left" wrapText="1"/>
    </xf>
    <xf numFmtId="0" fontId="5" fillId="0" borderId="72" xfId="19" applyFont="1" applyBorder="1" applyAlignment="1">
      <alignment horizontal="left" wrapText="1"/>
    </xf>
    <xf numFmtId="0" fontId="5" fillId="0" borderId="73" xfId="19" applyFont="1" applyBorder="1" applyAlignment="1">
      <alignment horizontal="left" wrapText="1"/>
    </xf>
    <xf numFmtId="0" fontId="5" fillId="0" borderId="38" xfId="19" applyFont="1" applyBorder="1" applyAlignment="1">
      <alignment horizontal="left" wrapText="1"/>
    </xf>
    <xf numFmtId="0" fontId="2" fillId="0" borderId="71" xfId="19" applyFont="1" applyBorder="1" applyAlignment="1">
      <alignment horizontal="center" vertical="top" wrapText="1"/>
    </xf>
    <xf numFmtId="0" fontId="5" fillId="9" borderId="0" xfId="19" applyNumberFormat="1" applyFont="1" applyFill="1" applyBorder="1" applyAlignment="1" applyProtection="1">
      <alignment horizontal="center"/>
      <protection locked="0"/>
    </xf>
    <xf numFmtId="0" fontId="5" fillId="0" borderId="7" xfId="19" applyFont="1" applyBorder="1" applyAlignment="1">
      <alignment vertical="center" wrapText="1"/>
    </xf>
    <xf numFmtId="0" fontId="5" fillId="0" borderId="30" xfId="19" applyFont="1" applyBorder="1" applyAlignment="1">
      <alignment vertical="center" wrapText="1"/>
    </xf>
    <xf numFmtId="0" fontId="2" fillId="0" borderId="22" xfId="19" applyFont="1" applyBorder="1" applyAlignment="1">
      <alignment vertical="center" wrapText="1"/>
    </xf>
    <xf numFmtId="0" fontId="5" fillId="0" borderId="8" xfId="19" applyFont="1" applyBorder="1" applyAlignment="1">
      <alignment vertical="top" wrapText="1"/>
    </xf>
    <xf numFmtId="0" fontId="1" fillId="0" borderId="0" xfId="19" applyBorder="1" applyAlignment="1"/>
    <xf numFmtId="0" fontId="1" fillId="0" borderId="62" xfId="19" applyBorder="1" applyAlignment="1"/>
    <xf numFmtId="0" fontId="5" fillId="0" borderId="70" xfId="19" applyFont="1" applyBorder="1" applyAlignment="1">
      <alignment vertical="center" wrapText="1"/>
    </xf>
    <xf numFmtId="0" fontId="1" fillId="0" borderId="2" xfId="19" applyBorder="1" applyAlignment="1">
      <alignment vertical="center" wrapText="1"/>
    </xf>
    <xf numFmtId="0" fontId="1" fillId="0" borderId="27" xfId="19" applyBorder="1" applyAlignment="1">
      <alignment vertical="center" wrapText="1"/>
    </xf>
    <xf numFmtId="0" fontId="1" fillId="0" borderId="0" xfId="19" applyAlignment="1"/>
    <xf numFmtId="0" fontId="1" fillId="0" borderId="22" xfId="19" applyFont="1" applyBorder="1" applyAlignment="1">
      <alignment wrapText="1"/>
    </xf>
    <xf numFmtId="0" fontId="1" fillId="0" borderId="35" xfId="19" applyFont="1" applyBorder="1" applyAlignment="1">
      <alignment wrapText="1"/>
    </xf>
    <xf numFmtId="0" fontId="1" fillId="0" borderId="34" xfId="19" applyFont="1" applyBorder="1" applyAlignment="1">
      <alignment wrapText="1"/>
    </xf>
    <xf numFmtId="0" fontId="1" fillId="0" borderId="37" xfId="19" applyFont="1" applyBorder="1" applyAlignment="1">
      <alignment wrapText="1"/>
    </xf>
    <xf numFmtId="0" fontId="1" fillId="0" borderId="73" xfId="19" applyFont="1" applyBorder="1" applyAlignment="1">
      <alignment wrapText="1"/>
    </xf>
    <xf numFmtId="0" fontId="1" fillId="0" borderId="38" xfId="19" applyFont="1" applyBorder="1" applyAlignment="1">
      <alignment wrapText="1"/>
    </xf>
    <xf numFmtId="0" fontId="1" fillId="0" borderId="76" xfId="19" applyFont="1" applyBorder="1" applyAlignment="1">
      <alignment wrapText="1"/>
    </xf>
    <xf numFmtId="0" fontId="1" fillId="0" borderId="40" xfId="19" applyFont="1" applyBorder="1" applyAlignment="1">
      <alignment wrapText="1"/>
    </xf>
    <xf numFmtId="0" fontId="5" fillId="0" borderId="70" xfId="19" applyFont="1" applyBorder="1" applyAlignment="1">
      <alignment vertical="top" wrapText="1"/>
    </xf>
    <xf numFmtId="164" fontId="5" fillId="0" borderId="37" xfId="2" applyNumberFormat="1" applyFont="1" applyBorder="1" applyAlignment="1"/>
    <xf numFmtId="164" fontId="5" fillId="0" borderId="38" xfId="2" applyNumberFormat="1" applyFont="1" applyBorder="1" applyAlignment="1"/>
    <xf numFmtId="0" fontId="16" fillId="8" borderId="2" xfId="19" applyFont="1" applyFill="1" applyBorder="1" applyAlignment="1" applyProtection="1">
      <alignment horizontal="center"/>
      <protection locked="0"/>
    </xf>
    <xf numFmtId="49" fontId="5" fillId="8" borderId="0" xfId="19" applyNumberFormat="1" applyFont="1" applyFill="1" applyBorder="1" applyAlignment="1" applyProtection="1">
      <alignment horizontal="center"/>
      <protection locked="0"/>
    </xf>
    <xf numFmtId="0" fontId="5" fillId="0" borderId="67" xfId="19" applyFont="1" applyBorder="1" applyAlignment="1">
      <alignment horizontal="center" wrapText="1"/>
    </xf>
    <xf numFmtId="0" fontId="5" fillId="0" borderId="66" xfId="19" applyFont="1" applyBorder="1" applyAlignment="1">
      <alignment horizontal="center" wrapText="1"/>
    </xf>
    <xf numFmtId="0" fontId="5" fillId="8" borderId="60" xfId="19" applyFont="1" applyFill="1" applyBorder="1" applyAlignment="1" applyProtection="1">
      <alignment horizontal="center" wrapText="1"/>
      <protection locked="0"/>
    </xf>
    <xf numFmtId="0" fontId="5" fillId="8" borderId="27" xfId="19" applyFont="1" applyFill="1" applyBorder="1" applyAlignment="1" applyProtection="1">
      <alignment horizontal="center" wrapText="1"/>
      <protection locked="0"/>
    </xf>
    <xf numFmtId="0" fontId="5" fillId="0" borderId="77" xfId="19" applyFont="1" applyBorder="1" applyAlignment="1">
      <alignment vertical="top" wrapText="1"/>
    </xf>
    <xf numFmtId="0" fontId="5" fillId="0" borderId="26" xfId="19" applyFont="1" applyBorder="1" applyAlignment="1">
      <alignment vertical="top" wrapText="1"/>
    </xf>
    <xf numFmtId="0" fontId="5" fillId="0" borderId="64" xfId="19" applyFont="1" applyBorder="1" applyAlignment="1">
      <alignment vertical="top" wrapText="1"/>
    </xf>
    <xf numFmtId="0" fontId="1" fillId="0" borderId="0" xfId="0" applyFont="1" applyAlignment="1">
      <alignment vertical="top" wrapText="1"/>
    </xf>
    <xf numFmtId="0" fontId="1" fillId="0" borderId="0" xfId="0" applyFont="1" applyAlignment="1">
      <alignment wrapText="1"/>
    </xf>
  </cellXfs>
  <cellStyles count="26">
    <cellStyle name="active" xfId="4" xr:uid="{CEC75419-1CD0-A04F-9E7F-1C6B633C27F1}"/>
    <cellStyle name="Body list 1" xfId="5" xr:uid="{0AF3574F-5A5D-1648-8A67-D7D6216F376D}"/>
    <cellStyle name="Body list 1 indent" xfId="6" xr:uid="{52DC30AD-29D6-6E43-BD8D-8C51182616A0}"/>
    <cellStyle name="Body list 2 -border" xfId="7" xr:uid="{A699A3C4-62D8-F042-B5EB-0C8AB5B9ED4A}"/>
    <cellStyle name="Check box cell" xfId="8" xr:uid="{6A608B96-DF8A-4D48-A6B0-8B10DA786606}"/>
    <cellStyle name="Checkoff Line" xfId="9" xr:uid="{1AAF6A44-7536-C141-8C60-696273270791}"/>
    <cellStyle name="Comma" xfId="1" builtinId="3"/>
    <cellStyle name="Comment line under" xfId="10" xr:uid="{C144EB84-F374-FA40-AD03-C922EB88210E}"/>
    <cellStyle name="Comment no line under" xfId="11" xr:uid="{B3EBAF79-48B5-6143-B1FC-2EBD7BFD071E}"/>
    <cellStyle name="Comments-Notes blue" xfId="12" xr:uid="{DB21F2B0-D739-6D4E-8D1D-96B4EF84255E}"/>
    <cellStyle name="Currency" xfId="2" builtinId="4"/>
    <cellStyle name="Grey" xfId="13" xr:uid="{5E80491A-A6CF-E343-BCC1-113AEBE27C39}"/>
    <cellStyle name="Head 1" xfId="14" xr:uid="{1316B0CC-C0AF-DE4F-AE95-F19C3610517F}"/>
    <cellStyle name="Header1" xfId="15" xr:uid="{0BDDB6CC-AE38-2645-AE76-B3CE5505C6A0}"/>
    <cellStyle name="Header2" xfId="16" xr:uid="{C6C6ED88-BEBF-6C41-A99D-FE3057970B3E}"/>
    <cellStyle name="Input [yellow]" xfId="17" xr:uid="{8ACEC7B0-DBA8-454E-9567-A0F61ED9EE00}"/>
    <cellStyle name="Normal" xfId="0" builtinId="0"/>
    <cellStyle name="Normal - Style1" xfId="18" xr:uid="{237F3D5A-E5E4-1944-98CF-B5C80BA58992}"/>
    <cellStyle name="Normal 2" xfId="19" xr:uid="{34155CF5-988B-D74E-99B4-669358028DE5}"/>
    <cellStyle name="Normal 3" xfId="25" xr:uid="{08DC7A17-12EB-4696-9E71-2C383D53B71C}"/>
    <cellStyle name="Percent" xfId="3" builtinId="5"/>
    <cellStyle name="Percent [2]" xfId="20" xr:uid="{6C21BE43-674E-814E-B649-9B53CA48A882}"/>
    <cellStyle name="Subhead 1 gray" xfId="21" xr:uid="{657E46C2-CFA7-B54C-ADA3-0458B28BDAFE}"/>
    <cellStyle name="Subhead 2" xfId="22" xr:uid="{F681CAFB-FE81-6540-802D-F59A14D4317F}"/>
    <cellStyle name="Subhead 2 w bg" xfId="23" xr:uid="{EC13A0B5-F78E-F54C-B426-2CA65FB5254C}"/>
    <cellStyle name="Subhead 3 yellow" xfId="24" xr:uid="{7E53E6AA-6D90-5044-8425-43F0F92240E5}"/>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113"/>
  <sheetViews>
    <sheetView showGridLines="0" tabSelected="1" zoomScaleNormal="100" workbookViewId="0">
      <selection activeCell="G12" sqref="G12"/>
    </sheetView>
  </sheetViews>
  <sheetFormatPr defaultColWidth="0" defaultRowHeight="12.75" zeroHeight="1"/>
  <cols>
    <col min="1" max="1" width="3" customWidth="1"/>
    <col min="2" max="2" width="30.85546875" customWidth="1"/>
    <col min="3" max="3" width="17.7109375" style="1" customWidth="1"/>
    <col min="4" max="4" width="0.7109375" hidden="1" customWidth="1"/>
    <col min="5" max="5" width="18.7109375" customWidth="1"/>
    <col min="6" max="6" width="18.7109375" style="1" customWidth="1"/>
    <col min="7" max="7" width="18.7109375" customWidth="1"/>
    <col min="8" max="8" width="9.140625" hidden="1" customWidth="1"/>
    <col min="9" max="9" width="8.7109375" customWidth="1"/>
    <col min="10" max="10" width="111.7109375" customWidth="1"/>
    <col min="11" max="51" width="9.140625" customWidth="1"/>
    <col min="52" max="52" width="0" hidden="1" customWidth="1"/>
    <col min="55" max="55" width="9.140625" hidden="1" customWidth="1"/>
    <col min="56" max="16384" width="9.140625" hidden="1"/>
  </cols>
  <sheetData>
    <row r="1" spans="1:11">
      <c r="A1" s="16" t="s">
        <v>188</v>
      </c>
      <c r="B1" s="11"/>
      <c r="C1" s="18"/>
      <c r="D1" s="11"/>
      <c r="E1" s="11"/>
      <c r="F1" s="18"/>
      <c r="G1" s="11"/>
      <c r="H1" s="11"/>
    </row>
    <row r="2" spans="1:11">
      <c r="A2" s="17" t="s">
        <v>260</v>
      </c>
      <c r="B2" s="11"/>
      <c r="C2" s="18"/>
      <c r="D2" s="11"/>
      <c r="E2" s="11"/>
      <c r="F2" s="18"/>
      <c r="G2" s="11"/>
      <c r="H2" s="11"/>
    </row>
    <row r="3" spans="1:11">
      <c r="A3" s="17"/>
      <c r="B3" s="11"/>
      <c r="C3" s="18"/>
      <c r="D3" s="11"/>
      <c r="E3" s="11"/>
      <c r="F3" s="18"/>
      <c r="G3" s="11"/>
      <c r="H3" s="11"/>
    </row>
    <row r="4" spans="1:11" s="5" customFormat="1" ht="18">
      <c r="A4" s="277" t="s">
        <v>0</v>
      </c>
      <c r="B4" s="277"/>
      <c r="C4" s="277"/>
      <c r="D4" s="277"/>
      <c r="E4" s="277"/>
      <c r="F4" s="277"/>
      <c r="G4" s="277"/>
      <c r="H4" s="277"/>
    </row>
    <row r="5" spans="1:11" s="5" customFormat="1">
      <c r="A5" s="282" t="s">
        <v>189</v>
      </c>
      <c r="B5" s="282"/>
      <c r="C5" s="282"/>
      <c r="D5" s="282"/>
      <c r="E5" s="282"/>
      <c r="F5" s="282"/>
      <c r="G5" s="282"/>
      <c r="H5" s="18"/>
      <c r="I5" s="15"/>
    </row>
    <row r="6" spans="1:11" s="5" customFormat="1" ht="15">
      <c r="A6" s="280"/>
      <c r="B6" s="280"/>
      <c r="C6" s="280"/>
      <c r="D6" s="280"/>
      <c r="E6" s="280"/>
      <c r="F6" s="280"/>
      <c r="G6" s="280"/>
      <c r="H6" s="280"/>
      <c r="J6" s="161"/>
    </row>
    <row r="7" spans="1:11" s="2" customFormat="1" ht="21.75" customHeight="1">
      <c r="A7" s="36" t="s">
        <v>190</v>
      </c>
      <c r="B7" s="36"/>
      <c r="C7" s="281"/>
      <c r="D7" s="281"/>
      <c r="E7" s="281"/>
      <c r="F7" s="281"/>
      <c r="G7" s="281"/>
      <c r="H7" s="19"/>
      <c r="J7" s="161"/>
    </row>
    <row r="8" spans="1:11" s="2" customFormat="1" ht="21.75" customHeight="1">
      <c r="A8" s="37" t="s">
        <v>191</v>
      </c>
      <c r="B8" s="11"/>
      <c r="C8" s="283"/>
      <c r="D8" s="283"/>
      <c r="E8" s="283"/>
      <c r="F8" s="283"/>
      <c r="G8" s="283"/>
      <c r="H8" s="283"/>
      <c r="J8" s="161" t="s">
        <v>313</v>
      </c>
    </row>
    <row r="9" spans="1:11" s="2" customFormat="1" ht="21.75" customHeight="1">
      <c r="A9" s="37" t="s">
        <v>1</v>
      </c>
      <c r="B9" s="37"/>
      <c r="C9" s="283"/>
      <c r="D9" s="283"/>
      <c r="E9" s="283"/>
      <c r="F9" s="283"/>
      <c r="G9" s="283"/>
      <c r="H9" s="20"/>
      <c r="J9" s="161"/>
      <c r="K9" s="161"/>
    </row>
    <row r="10" spans="1:11" s="2" customFormat="1" ht="15.75">
      <c r="A10" s="11"/>
      <c r="B10" s="38"/>
      <c r="C10" s="39"/>
      <c r="D10" s="40"/>
      <c r="E10" s="11"/>
      <c r="F10" s="11"/>
      <c r="G10" s="11"/>
      <c r="H10" s="11"/>
      <c r="J10" s="255" t="s">
        <v>326</v>
      </c>
      <c r="K10" s="161"/>
    </row>
    <row r="11" spans="1:11" ht="15.75" customHeight="1">
      <c r="A11" s="284" t="s">
        <v>195</v>
      </c>
      <c r="B11" s="284"/>
      <c r="C11" s="284"/>
      <c r="D11" s="11"/>
      <c r="E11" s="253"/>
      <c r="F11" s="11" t="s">
        <v>194</v>
      </c>
      <c r="G11" s="41"/>
      <c r="H11" s="42" t="s">
        <v>192</v>
      </c>
      <c r="J11" s="255"/>
      <c r="K11" s="161"/>
    </row>
    <row r="12" spans="1:11" ht="15" customHeight="1">
      <c r="A12" s="11"/>
      <c r="B12" s="11"/>
      <c r="C12" s="11"/>
      <c r="D12" s="11"/>
      <c r="E12" s="21" t="s">
        <v>3</v>
      </c>
      <c r="F12" s="11"/>
      <c r="G12" s="21" t="s">
        <v>3</v>
      </c>
      <c r="H12" s="42"/>
      <c r="J12" s="255"/>
      <c r="K12" s="161"/>
    </row>
    <row r="13" spans="1:11" ht="15.75" customHeight="1">
      <c r="A13" s="11" t="s">
        <v>193</v>
      </c>
      <c r="B13" s="11"/>
      <c r="C13" s="11"/>
      <c r="D13" s="11"/>
      <c r="E13" s="253"/>
      <c r="F13" s="11"/>
      <c r="G13" s="216"/>
      <c r="H13" s="11"/>
      <c r="J13" s="161"/>
      <c r="K13" s="161"/>
    </row>
    <row r="14" spans="1:11" ht="15.75" customHeight="1">
      <c r="A14" s="43"/>
      <c r="B14" s="43"/>
      <c r="C14" s="43"/>
      <c r="D14" s="43"/>
      <c r="E14" s="21" t="s">
        <v>3</v>
      </c>
      <c r="F14" s="43"/>
      <c r="G14" s="43"/>
      <c r="H14" s="44"/>
      <c r="J14" s="161"/>
      <c r="K14" s="161"/>
    </row>
    <row r="15" spans="1:11" ht="8.25" customHeight="1">
      <c r="A15" s="278"/>
      <c r="B15" s="278"/>
      <c r="C15" s="278"/>
      <c r="D15" s="278"/>
      <c r="E15" s="278"/>
      <c r="F15" s="278"/>
      <c r="G15" s="278"/>
      <c r="H15" s="45"/>
      <c r="I15" s="2"/>
      <c r="J15" s="161"/>
      <c r="K15" s="161"/>
    </row>
    <row r="16" spans="1:11" ht="16.5" thickBot="1">
      <c r="A16" s="279" t="s">
        <v>4</v>
      </c>
      <c r="B16" s="279"/>
      <c r="C16" s="279"/>
      <c r="D16" s="279"/>
      <c r="E16" s="279"/>
      <c r="F16" s="279"/>
      <c r="G16" s="279"/>
      <c r="H16" s="45"/>
      <c r="I16" s="2"/>
      <c r="J16" s="161"/>
      <c r="K16" s="161"/>
    </row>
    <row r="17" spans="1:11" ht="16.5" thickTop="1">
      <c r="A17" s="285"/>
      <c r="B17" s="286"/>
      <c r="C17" s="46"/>
      <c r="D17" s="47"/>
      <c r="E17" s="260"/>
      <c r="F17" s="260"/>
      <c r="G17" s="261"/>
      <c r="H17" s="48"/>
      <c r="I17" s="2"/>
      <c r="J17" s="161"/>
      <c r="K17" s="161"/>
    </row>
    <row r="18" spans="1:11" ht="15">
      <c r="A18" s="287" t="s">
        <v>5</v>
      </c>
      <c r="B18" s="288"/>
      <c r="C18" s="49" t="s">
        <v>6</v>
      </c>
      <c r="D18" s="50" t="s">
        <v>7</v>
      </c>
      <c r="E18" s="258" t="s">
        <v>196</v>
      </c>
      <c r="F18" s="258"/>
      <c r="G18" s="259"/>
      <c r="H18" s="51"/>
      <c r="J18" s="161"/>
      <c r="K18" s="161"/>
    </row>
    <row r="19" spans="1:11" ht="13.5" thickBot="1">
      <c r="A19" s="289"/>
      <c r="B19" s="290"/>
      <c r="C19" s="49" t="s">
        <v>8</v>
      </c>
      <c r="D19" s="52"/>
      <c r="E19" s="262" t="s">
        <v>197</v>
      </c>
      <c r="F19" s="262"/>
      <c r="G19" s="263"/>
      <c r="H19" s="51"/>
      <c r="J19" s="161"/>
      <c r="K19" s="161"/>
    </row>
    <row r="20" spans="1:11" ht="24.75" thickTop="1">
      <c r="A20" s="268"/>
      <c r="B20" s="269"/>
      <c r="C20" s="53" t="s">
        <v>9</v>
      </c>
      <c r="D20" s="54"/>
      <c r="E20" s="49" t="s">
        <v>10</v>
      </c>
      <c r="F20" s="55" t="s">
        <v>11</v>
      </c>
      <c r="G20" s="55" t="s">
        <v>12</v>
      </c>
      <c r="H20" s="51"/>
      <c r="J20" s="243"/>
      <c r="K20" s="161"/>
    </row>
    <row r="21" spans="1:11" ht="13.5" thickBot="1">
      <c r="A21" s="270"/>
      <c r="B21" s="271"/>
      <c r="C21" s="272"/>
      <c r="D21" s="273"/>
      <c r="E21" s="155"/>
      <c r="F21" s="156"/>
      <c r="G21" s="156"/>
      <c r="H21" s="51"/>
      <c r="J21" s="161"/>
      <c r="K21" s="161"/>
    </row>
    <row r="22" spans="1:11" ht="48" customHeight="1" thickTop="1" thickBot="1">
      <c r="A22" s="242">
        <v>1</v>
      </c>
      <c r="B22" s="56" t="s">
        <v>330</v>
      </c>
      <c r="C22" s="235"/>
      <c r="D22" s="154"/>
      <c r="E22" s="234"/>
      <c r="F22" s="241"/>
      <c r="G22" s="241"/>
      <c r="H22" s="51"/>
      <c r="J22" s="231" t="s">
        <v>328</v>
      </c>
      <c r="K22" s="161"/>
    </row>
    <row r="23" spans="1:11" ht="30" customHeight="1" thickTop="1" thickBot="1">
      <c r="A23" s="57"/>
      <c r="B23" s="61"/>
      <c r="C23" s="256" t="s">
        <v>309</v>
      </c>
      <c r="D23" s="257"/>
      <c r="E23" s="252"/>
      <c r="F23" s="252"/>
      <c r="G23" s="252"/>
      <c r="H23" s="58"/>
      <c r="I23" s="3"/>
      <c r="J23" s="161" t="s">
        <v>329</v>
      </c>
      <c r="K23" s="161"/>
    </row>
    <row r="24" spans="1:11" s="6" customFormat="1" ht="48" customHeight="1" thickTop="1" thickBot="1">
      <c r="A24" s="244">
        <v>2</v>
      </c>
      <c r="B24" s="63" t="s">
        <v>205</v>
      </c>
      <c r="C24" s="245"/>
      <c r="D24" s="246"/>
      <c r="E24" s="245"/>
      <c r="F24" s="245"/>
      <c r="G24" s="245"/>
      <c r="H24" s="230"/>
      <c r="I24"/>
      <c r="J24" s="231" t="s">
        <v>314</v>
      </c>
      <c r="K24" s="161"/>
    </row>
    <row r="25" spans="1:11" s="6" customFormat="1" ht="25.5" thickTop="1" thickBot="1">
      <c r="A25" s="62"/>
      <c r="B25" s="59" t="s">
        <v>199</v>
      </c>
      <c r="C25" s="256" t="s">
        <v>198</v>
      </c>
      <c r="D25" s="257"/>
      <c r="E25" s="254"/>
      <c r="F25" s="254"/>
      <c r="G25" s="254"/>
      <c r="H25" s="64"/>
      <c r="I25"/>
      <c r="J25" s="250" t="s">
        <v>332</v>
      </c>
    </row>
    <row r="26" spans="1:11" ht="48" customHeight="1" thickTop="1" thickBot="1">
      <c r="A26" s="237">
        <v>3</v>
      </c>
      <c r="B26" s="238" t="s">
        <v>324</v>
      </c>
      <c r="C26" s="241"/>
      <c r="D26" s="241"/>
      <c r="E26" s="234"/>
      <c r="F26" s="241"/>
      <c r="G26" s="241"/>
      <c r="H26" s="233"/>
      <c r="J26" s="229" t="s">
        <v>315</v>
      </c>
    </row>
    <row r="27" spans="1:11" ht="48" customHeight="1" thickTop="1" thickBot="1">
      <c r="A27" s="237">
        <v>4</v>
      </c>
      <c r="B27" s="238" t="s">
        <v>331</v>
      </c>
      <c r="C27" s="266"/>
      <c r="D27" s="267"/>
      <c r="E27" s="236"/>
      <c r="F27" s="236"/>
      <c r="G27" s="236"/>
      <c r="H27" s="66"/>
      <c r="I27" s="6"/>
      <c r="J27" s="229" t="s">
        <v>316</v>
      </c>
    </row>
    <row r="28" spans="1:11" ht="48" customHeight="1" thickTop="1" thickBot="1">
      <c r="A28" s="237">
        <v>5</v>
      </c>
      <c r="B28" s="238" t="s">
        <v>325</v>
      </c>
      <c r="C28" s="239">
        <f>C22+C24+C26+C27</f>
        <v>0</v>
      </c>
      <c r="D28" s="240">
        <v>3</v>
      </c>
      <c r="E28" s="239">
        <f>E22+E24+E26+E27</f>
        <v>0</v>
      </c>
      <c r="F28" s="239">
        <f>F22+F24+F26+F27</f>
        <v>0</v>
      </c>
      <c r="G28" s="153">
        <f>G22+G24+G26+G27</f>
        <v>0</v>
      </c>
      <c r="H28" s="65"/>
    </row>
    <row r="29" spans="1:11" ht="37.5" thickTop="1" thickBot="1">
      <c r="A29" s="251">
        <v>6</v>
      </c>
      <c r="B29" s="67" t="s">
        <v>206</v>
      </c>
      <c r="C29" s="275"/>
      <c r="D29" s="276"/>
      <c r="E29" s="247"/>
      <c r="F29" s="247"/>
      <c r="G29" s="248"/>
      <c r="H29" s="233"/>
      <c r="J29" s="229" t="s">
        <v>317</v>
      </c>
    </row>
    <row r="30" spans="1:11" ht="48" customHeight="1" thickTop="1" thickBot="1">
      <c r="A30" s="237">
        <v>7</v>
      </c>
      <c r="B30" s="238" t="s">
        <v>207</v>
      </c>
      <c r="C30" s="264">
        <f>IFERROR(C28/C29,0)</f>
        <v>0</v>
      </c>
      <c r="D30" s="265"/>
      <c r="E30" s="232">
        <f>IFERROR(E28/$C$29,0)</f>
        <v>0</v>
      </c>
      <c r="F30" s="232">
        <f t="shared" ref="F30:G30" si="0">IFERROR(F28/$C$29,0)</f>
        <v>0</v>
      </c>
      <c r="G30" s="232">
        <f t="shared" si="0"/>
        <v>0</v>
      </c>
      <c r="H30" s="65"/>
    </row>
    <row r="31" spans="1:11" ht="30" customHeight="1" thickTop="1" thickBot="1">
      <c r="A31" s="60"/>
      <c r="B31" s="61"/>
      <c r="C31" s="256" t="s">
        <v>310</v>
      </c>
      <c r="D31" s="257"/>
      <c r="E31" s="249">
        <f>IF(C30&gt;0, E30/C30, E30)</f>
        <v>0</v>
      </c>
      <c r="F31" s="249">
        <f>IF(C30&gt;0, F30/(C30+E30), F30)</f>
        <v>0</v>
      </c>
      <c r="G31" s="249">
        <f>IF(C30&gt;0, G30/(C30+E30+F30), G30)</f>
        <v>0</v>
      </c>
      <c r="H31" s="233"/>
    </row>
    <row r="32" spans="1:11" ht="15" customHeight="1" thickTop="1">
      <c r="A32" s="217"/>
      <c r="B32" s="218"/>
      <c r="C32" s="221"/>
      <c r="D32" s="219"/>
      <c r="E32" s="220"/>
      <c r="F32" s="220"/>
      <c r="G32" s="220"/>
      <c r="H32" s="210"/>
    </row>
    <row r="33" spans="1:8">
      <c r="A33" s="11" t="s">
        <v>311</v>
      </c>
      <c r="C33" s="14"/>
      <c r="F33" s="14"/>
      <c r="H33" s="12"/>
    </row>
    <row r="34" spans="1:8">
      <c r="C34" s="14"/>
      <c r="F34" s="14"/>
      <c r="H34" s="274"/>
    </row>
    <row r="35" spans="1:8">
      <c r="C35" s="14"/>
      <c r="F35" s="14"/>
      <c r="H35" s="274"/>
    </row>
    <row r="36" spans="1:8">
      <c r="C36" s="14"/>
      <c r="F36" s="14"/>
      <c r="H36" s="4"/>
    </row>
    <row r="37" spans="1:8">
      <c r="C37" s="14"/>
      <c r="F37" s="14"/>
      <c r="H37" s="274"/>
    </row>
    <row r="38" spans="1:8">
      <c r="C38" s="14"/>
      <c r="F38" s="14"/>
      <c r="H38" s="274"/>
    </row>
    <row r="39" spans="1:8" ht="13.5" thickBot="1">
      <c r="C39" s="14"/>
      <c r="F39" s="14"/>
      <c r="H39" s="13"/>
    </row>
    <row r="40" spans="1:8" ht="13.5" thickTop="1">
      <c r="C40" s="14"/>
      <c r="F40" s="14"/>
    </row>
    <row r="41" spans="1:8"/>
    <row r="42" spans="1:8"/>
    <row r="43" spans="1:8"/>
    <row r="44" spans="1:8"/>
    <row r="45" spans="1:8"/>
    <row r="46" spans="1:8"/>
    <row r="47" spans="1:8"/>
    <row r="48" spans="1: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102"/>
    <row r="103"/>
    <row r="104"/>
    <row r="105"/>
    <row r="106"/>
    <row r="107"/>
    <row r="108"/>
    <row r="109"/>
    <row r="110"/>
    <row r="111"/>
    <row r="112"/>
    <row r="113"/>
  </sheetData>
  <sheetProtection algorithmName="SHA-512" hashValue="XxzGC28z5NVUTYuEa9S13lxX+nH7j8fHnVmj+dU82SicFjrWouMoTYl0smv7q6y1t39HzjOV/uQy8+Fe5ikAJw==" saltValue="/PwM5ist+cYrlRDYfmm1FA==" spinCount="100000" sheet="1" objects="1" scenarios="1"/>
  <mergeCells count="26">
    <mergeCell ref="H37:H38"/>
    <mergeCell ref="C31:D31"/>
    <mergeCell ref="C29:D29"/>
    <mergeCell ref="H34:H35"/>
    <mergeCell ref="A4:H4"/>
    <mergeCell ref="A15:G15"/>
    <mergeCell ref="A16:G16"/>
    <mergeCell ref="A6:H6"/>
    <mergeCell ref="C7:G7"/>
    <mergeCell ref="A5:G5"/>
    <mergeCell ref="C8:H8"/>
    <mergeCell ref="C9:G9"/>
    <mergeCell ref="A11:C11"/>
    <mergeCell ref="A17:B17"/>
    <mergeCell ref="A18:B18"/>
    <mergeCell ref="A19:B19"/>
    <mergeCell ref="C30:D30"/>
    <mergeCell ref="C27:D27"/>
    <mergeCell ref="A20:B21"/>
    <mergeCell ref="C21:D21"/>
    <mergeCell ref="C23:D23"/>
    <mergeCell ref="J10:J12"/>
    <mergeCell ref="C25:D25"/>
    <mergeCell ref="E18:G18"/>
    <mergeCell ref="E17:G17"/>
    <mergeCell ref="E19:G19"/>
  </mergeCells>
  <phoneticPr fontId="2" type="noConversion"/>
  <printOptions horizontalCentered="1"/>
  <pageMargins left="0.25" right="0.25" top="1" bottom="0.75" header="0.5" footer="0.25"/>
  <pageSetup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2BF6-C1A4-4702-85CC-ED42244E648C}">
  <sheetPr>
    <pageSetUpPr fitToPage="1"/>
  </sheetPr>
  <dimension ref="A1:L40"/>
  <sheetViews>
    <sheetView zoomScaleNormal="100" workbookViewId="0">
      <selection activeCell="I20" sqref="I20"/>
    </sheetView>
  </sheetViews>
  <sheetFormatPr defaultRowHeight="12.75"/>
  <cols>
    <col min="1" max="1" width="4.7109375" style="68" customWidth="1"/>
    <col min="2" max="2" width="0.85546875" style="68" customWidth="1"/>
    <col min="3" max="3" width="23.7109375" style="68" customWidth="1"/>
    <col min="4" max="4" width="2.7109375" style="68" customWidth="1"/>
    <col min="5" max="5" width="12.7109375" style="68" customWidth="1"/>
    <col min="6" max="6" width="2.7109375" style="68" customWidth="1"/>
    <col min="7" max="9" width="16.7109375" style="68" customWidth="1"/>
    <col min="10" max="16384" width="9.140625" style="68"/>
  </cols>
  <sheetData>
    <row r="1" spans="1:12">
      <c r="A1" s="69" t="s">
        <v>188</v>
      </c>
      <c r="B1" s="69"/>
      <c r="C1" s="69"/>
      <c r="D1" s="69"/>
      <c r="E1" s="69"/>
      <c r="F1" s="69"/>
      <c r="G1" s="69"/>
      <c r="H1" s="69"/>
      <c r="I1" s="69"/>
    </row>
    <row r="2" spans="1:12">
      <c r="A2" s="69" t="s">
        <v>268</v>
      </c>
      <c r="B2" s="69"/>
      <c r="C2" s="69"/>
      <c r="D2" s="69"/>
      <c r="E2" s="69"/>
      <c r="F2" s="69"/>
      <c r="G2" s="69"/>
      <c r="H2" s="69"/>
      <c r="I2" s="69"/>
    </row>
    <row r="3" spans="1:12" ht="9.6" customHeight="1">
      <c r="A3" s="69"/>
      <c r="B3" s="69"/>
      <c r="C3" s="69"/>
      <c r="D3" s="69"/>
      <c r="E3" s="69"/>
      <c r="F3" s="69"/>
      <c r="G3" s="69"/>
      <c r="H3" s="69"/>
      <c r="I3" s="69"/>
    </row>
    <row r="4" spans="1:12">
      <c r="A4" s="109" t="s">
        <v>281</v>
      </c>
      <c r="B4" s="69"/>
      <c r="C4" s="109" t="s">
        <v>234</v>
      </c>
      <c r="D4" s="69"/>
      <c r="E4" s="69"/>
      <c r="F4" s="69"/>
      <c r="G4" s="69"/>
      <c r="H4" s="69"/>
      <c r="I4" s="69"/>
      <c r="L4" s="68" t="s">
        <v>285</v>
      </c>
    </row>
    <row r="5" spans="1:12">
      <c r="A5" s="109"/>
      <c r="B5" s="69"/>
      <c r="C5" s="109"/>
      <c r="D5" s="69"/>
      <c r="E5" s="69"/>
      <c r="F5" s="69"/>
      <c r="G5" s="69"/>
      <c r="H5" s="69"/>
      <c r="I5" s="69"/>
      <c r="L5" s="68" t="s">
        <v>241</v>
      </c>
    </row>
    <row r="6" spans="1:12" ht="15">
      <c r="A6" s="109"/>
      <c r="B6" s="69"/>
      <c r="C6" s="109"/>
      <c r="D6" s="108" t="s">
        <v>235</v>
      </c>
      <c r="E6" s="408"/>
      <c r="F6" s="408"/>
      <c r="G6" s="408"/>
      <c r="H6" s="408"/>
      <c r="I6" s="408"/>
    </row>
    <row r="7" spans="1:12" ht="13.5" thickBot="1">
      <c r="A7" s="69"/>
      <c r="B7" s="69"/>
      <c r="C7" s="69"/>
      <c r="D7" s="108" t="s">
        <v>14</v>
      </c>
      <c r="E7" s="409"/>
      <c r="F7" s="409"/>
      <c r="G7" s="409"/>
      <c r="H7" s="409"/>
      <c r="I7" s="409"/>
    </row>
    <row r="8" spans="1:12" ht="111.75" customHeight="1" thickTop="1">
      <c r="A8" s="387" t="s">
        <v>2</v>
      </c>
      <c r="B8" s="388"/>
      <c r="C8" s="388"/>
      <c r="D8" s="116"/>
      <c r="E8" s="410" t="s">
        <v>233</v>
      </c>
      <c r="F8" s="411"/>
      <c r="G8" s="118" t="s">
        <v>232</v>
      </c>
      <c r="H8" s="118" t="s">
        <v>231</v>
      </c>
      <c r="I8" s="119" t="s">
        <v>230</v>
      </c>
    </row>
    <row r="9" spans="1:12" ht="21" customHeight="1">
      <c r="A9" s="141"/>
      <c r="B9" s="104"/>
      <c r="C9" s="104"/>
      <c r="D9" s="92"/>
      <c r="E9" s="412" t="s">
        <v>236</v>
      </c>
      <c r="F9" s="413"/>
      <c r="G9" s="103"/>
      <c r="H9" s="103"/>
      <c r="I9" s="170"/>
    </row>
    <row r="10" spans="1:12">
      <c r="A10" s="123" t="s">
        <v>228</v>
      </c>
      <c r="B10" s="100"/>
      <c r="C10" s="100"/>
      <c r="D10" s="99"/>
      <c r="E10" s="98"/>
      <c r="F10" s="97"/>
      <c r="G10" s="96"/>
      <c r="H10" s="96"/>
      <c r="I10" s="124"/>
    </row>
    <row r="11" spans="1:12" ht="18" customHeight="1">
      <c r="A11" s="125"/>
      <c r="B11" s="94" t="s">
        <v>227</v>
      </c>
      <c r="C11" s="93"/>
      <c r="D11" s="92"/>
      <c r="E11" s="310">
        <v>0</v>
      </c>
      <c r="F11" s="311"/>
      <c r="G11" s="157">
        <v>0</v>
      </c>
      <c r="H11" s="157">
        <v>0</v>
      </c>
      <c r="I11" s="171">
        <f>E11+G11+H11</f>
        <v>0</v>
      </c>
    </row>
    <row r="12" spans="1:12" ht="18" customHeight="1">
      <c r="A12" s="128"/>
      <c r="B12" s="75" t="s">
        <v>226</v>
      </c>
      <c r="C12" s="74"/>
      <c r="D12" s="73"/>
      <c r="E12" s="317">
        <v>0</v>
      </c>
      <c r="F12" s="318"/>
      <c r="G12" s="158">
        <v>0</v>
      </c>
      <c r="H12" s="158">
        <v>0</v>
      </c>
      <c r="I12" s="171">
        <f>E12+G12+H12</f>
        <v>0</v>
      </c>
    </row>
    <row r="13" spans="1:12" ht="18" customHeight="1">
      <c r="A13" s="129"/>
      <c r="B13" s="90" t="s">
        <v>15</v>
      </c>
      <c r="C13" s="90"/>
      <c r="D13" s="89"/>
      <c r="E13" s="352">
        <f>SUM(E10:E12)</f>
        <v>0</v>
      </c>
      <c r="F13" s="353"/>
      <c r="G13" s="88">
        <f>SUM(G10:G12)</f>
        <v>0</v>
      </c>
      <c r="H13" s="88">
        <f>SUM(H10:H12)</f>
        <v>0</v>
      </c>
      <c r="I13" s="131">
        <f>SUM(I10:I12)</f>
        <v>0</v>
      </c>
    </row>
    <row r="14" spans="1:12">
      <c r="A14" s="123" t="s">
        <v>225</v>
      </c>
      <c r="B14" s="101"/>
      <c r="C14" s="100"/>
      <c r="D14" s="99"/>
      <c r="E14" s="98"/>
      <c r="F14" s="97"/>
      <c r="G14" s="96"/>
      <c r="H14" s="96"/>
      <c r="I14" s="124"/>
    </row>
    <row r="15" spans="1:12" ht="18" customHeight="1">
      <c r="A15" s="125"/>
      <c r="B15" s="94" t="s">
        <v>224</v>
      </c>
      <c r="C15" s="93"/>
      <c r="D15" s="92"/>
      <c r="E15" s="310">
        <v>0</v>
      </c>
      <c r="F15" s="311"/>
      <c r="G15" s="157">
        <v>0</v>
      </c>
      <c r="H15" s="157">
        <v>0</v>
      </c>
      <c r="I15" s="171">
        <f t="shared" ref="I15:I22" si="0">E15+G15+H15</f>
        <v>0</v>
      </c>
    </row>
    <row r="16" spans="1:12" ht="18" customHeight="1">
      <c r="A16" s="128"/>
      <c r="B16" s="75" t="s">
        <v>223</v>
      </c>
      <c r="C16" s="74"/>
      <c r="D16" s="73"/>
      <c r="E16" s="317">
        <v>0</v>
      </c>
      <c r="F16" s="318"/>
      <c r="G16" s="158">
        <v>0</v>
      </c>
      <c r="H16" s="158">
        <v>0</v>
      </c>
      <c r="I16" s="171">
        <f t="shared" si="0"/>
        <v>0</v>
      </c>
    </row>
    <row r="17" spans="1:9" ht="18" customHeight="1">
      <c r="A17" s="128"/>
      <c r="B17" s="75" t="s">
        <v>222</v>
      </c>
      <c r="C17" s="74"/>
      <c r="D17" s="73"/>
      <c r="E17" s="317">
        <v>0</v>
      </c>
      <c r="F17" s="318"/>
      <c r="G17" s="158">
        <v>0</v>
      </c>
      <c r="H17" s="158">
        <v>0</v>
      </c>
      <c r="I17" s="171">
        <f t="shared" si="0"/>
        <v>0</v>
      </c>
    </row>
    <row r="18" spans="1:9" ht="18" customHeight="1">
      <c r="A18" s="128"/>
      <c r="B18" s="75" t="s">
        <v>221</v>
      </c>
      <c r="C18" s="74"/>
      <c r="D18" s="73"/>
      <c r="E18" s="317">
        <v>0</v>
      </c>
      <c r="F18" s="318"/>
      <c r="G18" s="158">
        <v>0</v>
      </c>
      <c r="H18" s="158">
        <v>0</v>
      </c>
      <c r="I18" s="171">
        <f t="shared" si="0"/>
        <v>0</v>
      </c>
    </row>
    <row r="19" spans="1:9" ht="23.1" customHeight="1">
      <c r="A19" s="128"/>
      <c r="B19" s="330" t="s">
        <v>220</v>
      </c>
      <c r="C19" s="360"/>
      <c r="D19" s="73"/>
      <c r="E19" s="317">
        <v>0</v>
      </c>
      <c r="F19" s="318"/>
      <c r="G19" s="158">
        <v>0</v>
      </c>
      <c r="H19" s="158">
        <v>0</v>
      </c>
      <c r="I19" s="171">
        <f t="shared" si="0"/>
        <v>0</v>
      </c>
    </row>
    <row r="20" spans="1:9" ht="18" customHeight="1">
      <c r="A20" s="128"/>
      <c r="B20" s="75" t="s">
        <v>219</v>
      </c>
      <c r="C20" s="74"/>
      <c r="D20" s="73"/>
      <c r="E20" s="317">
        <v>0</v>
      </c>
      <c r="F20" s="318"/>
      <c r="G20" s="158">
        <v>0</v>
      </c>
      <c r="H20" s="158">
        <v>0</v>
      </c>
      <c r="I20" s="171">
        <f t="shared" si="0"/>
        <v>0</v>
      </c>
    </row>
    <row r="21" spans="1:9" ht="23.1" customHeight="1">
      <c r="A21" s="128"/>
      <c r="B21" s="330" t="s">
        <v>218</v>
      </c>
      <c r="C21" s="360"/>
      <c r="D21" s="73"/>
      <c r="E21" s="317">
        <v>0</v>
      </c>
      <c r="F21" s="318"/>
      <c r="G21" s="158">
        <v>0</v>
      </c>
      <c r="H21" s="158">
        <v>0</v>
      </c>
      <c r="I21" s="171">
        <f t="shared" si="0"/>
        <v>0</v>
      </c>
    </row>
    <row r="22" spans="1:9" ht="23.1" customHeight="1">
      <c r="A22" s="128"/>
      <c r="B22" s="330" t="s">
        <v>217</v>
      </c>
      <c r="C22" s="330"/>
      <c r="D22" s="73"/>
      <c r="E22" s="317">
        <v>0</v>
      </c>
      <c r="F22" s="318"/>
      <c r="G22" s="158">
        <v>0</v>
      </c>
      <c r="H22" s="158">
        <v>0</v>
      </c>
      <c r="I22" s="171">
        <f t="shared" si="0"/>
        <v>0</v>
      </c>
    </row>
    <row r="23" spans="1:9" ht="18" customHeight="1">
      <c r="A23" s="129"/>
      <c r="B23" s="90" t="s">
        <v>16</v>
      </c>
      <c r="C23" s="90"/>
      <c r="D23" s="89"/>
      <c r="E23" s="333">
        <f>SUM(E14:E22)</f>
        <v>0</v>
      </c>
      <c r="F23" s="334"/>
      <c r="G23" s="88">
        <f>SUM(G14:G22)</f>
        <v>0</v>
      </c>
      <c r="H23" s="88">
        <f>SUM(H14:H22)</f>
        <v>0</v>
      </c>
      <c r="I23" s="131">
        <f>SUM(I14:I22)</f>
        <v>0</v>
      </c>
    </row>
    <row r="24" spans="1:9" ht="18" customHeight="1">
      <c r="A24" s="128" t="s">
        <v>216</v>
      </c>
      <c r="B24" s="75"/>
      <c r="C24" s="74"/>
      <c r="D24" s="73"/>
      <c r="E24" s="319">
        <f>E13-E23</f>
        <v>0</v>
      </c>
      <c r="F24" s="320"/>
      <c r="G24" s="72">
        <f>G13-G23</f>
        <v>0</v>
      </c>
      <c r="H24" s="72">
        <f>H13-H23</f>
        <v>0</v>
      </c>
      <c r="I24" s="134">
        <f>I13-I23</f>
        <v>0</v>
      </c>
    </row>
    <row r="25" spans="1:9" ht="27" customHeight="1">
      <c r="A25" s="135"/>
      <c r="B25" s="330" t="s">
        <v>215</v>
      </c>
      <c r="C25" s="330"/>
      <c r="D25" s="86"/>
      <c r="E25" s="317">
        <v>0</v>
      </c>
      <c r="F25" s="318"/>
      <c r="G25" s="158">
        <v>0</v>
      </c>
      <c r="H25" s="158">
        <v>0</v>
      </c>
      <c r="I25" s="171">
        <f>E25+G25+H25</f>
        <v>0</v>
      </c>
    </row>
    <row r="26" spans="1:9" ht="24" customHeight="1">
      <c r="A26" s="128"/>
      <c r="B26" s="330" t="s">
        <v>214</v>
      </c>
      <c r="C26" s="330"/>
      <c r="D26" s="73"/>
      <c r="E26" s="317">
        <v>0</v>
      </c>
      <c r="F26" s="318"/>
      <c r="G26" s="158">
        <v>0</v>
      </c>
      <c r="H26" s="158">
        <v>0</v>
      </c>
      <c r="I26" s="171">
        <f>E26+G26+H26</f>
        <v>0</v>
      </c>
    </row>
    <row r="27" spans="1:9" ht="24" customHeight="1">
      <c r="A27" s="128"/>
      <c r="B27" s="330" t="s">
        <v>213</v>
      </c>
      <c r="C27" s="330"/>
      <c r="D27" s="73"/>
      <c r="E27" s="358">
        <v>0</v>
      </c>
      <c r="F27" s="359"/>
      <c r="G27" s="158">
        <v>0</v>
      </c>
      <c r="H27" s="158">
        <v>0</v>
      </c>
      <c r="I27" s="171">
        <f>E27+G27+H27</f>
        <v>0</v>
      </c>
    </row>
    <row r="28" spans="1:9" ht="25.5" customHeight="1">
      <c r="A28" s="414" t="s">
        <v>212</v>
      </c>
      <c r="B28" s="415"/>
      <c r="C28" s="415"/>
      <c r="D28" s="416"/>
      <c r="E28" s="319">
        <f>+E24+E25-E26+E27</f>
        <v>0</v>
      </c>
      <c r="F28" s="320"/>
      <c r="G28" s="85">
        <f>G24+G25-G26+G27</f>
        <v>0</v>
      </c>
      <c r="H28" s="84">
        <f>H24+H25-H26+H27</f>
        <v>0</v>
      </c>
      <c r="I28" s="138">
        <f>I24+I25-I26+I27</f>
        <v>0</v>
      </c>
    </row>
    <row r="29" spans="1:9" ht="6" customHeight="1">
      <c r="A29" s="139"/>
      <c r="B29" s="83"/>
      <c r="C29" s="82"/>
      <c r="D29" s="80"/>
      <c r="E29" s="81"/>
      <c r="F29" s="80"/>
      <c r="G29" s="79"/>
      <c r="H29" s="79"/>
      <c r="I29" s="140"/>
    </row>
    <row r="30" spans="1:9" ht="20.45" customHeight="1">
      <c r="A30" s="405" t="s">
        <v>211</v>
      </c>
      <c r="B30" s="354"/>
      <c r="C30" s="354"/>
      <c r="D30" s="355"/>
      <c r="E30" s="310">
        <v>0</v>
      </c>
      <c r="F30" s="311"/>
      <c r="G30" s="78"/>
      <c r="H30" s="78"/>
      <c r="I30" s="171">
        <f>E30</f>
        <v>0</v>
      </c>
    </row>
    <row r="31" spans="1:9" ht="22.9" customHeight="1">
      <c r="A31" s="385" t="s">
        <v>210</v>
      </c>
      <c r="B31" s="315"/>
      <c r="C31" s="315"/>
      <c r="D31" s="316"/>
      <c r="E31" s="310">
        <v>0</v>
      </c>
      <c r="F31" s="311"/>
      <c r="G31" s="78"/>
      <c r="H31" s="78"/>
      <c r="I31" s="171">
        <f>E31</f>
        <v>0</v>
      </c>
    </row>
    <row r="32" spans="1:9" ht="30" customHeight="1">
      <c r="A32" s="405" t="s">
        <v>209</v>
      </c>
      <c r="B32" s="354"/>
      <c r="C32" s="354"/>
      <c r="D32" s="355"/>
      <c r="E32" s="319">
        <f>+E30+E31+E28</f>
        <v>0</v>
      </c>
      <c r="F32" s="320"/>
      <c r="G32" s="77">
        <f>+G28</f>
        <v>0</v>
      </c>
      <c r="H32" s="77">
        <f>+H28</f>
        <v>0</v>
      </c>
      <c r="I32" s="171">
        <f>I30+I28+I31</f>
        <v>0</v>
      </c>
    </row>
    <row r="33" spans="1:9" ht="24.95" customHeight="1">
      <c r="A33" s="371" t="s">
        <v>208</v>
      </c>
      <c r="B33" s="322"/>
      <c r="C33" s="322"/>
      <c r="D33" s="322"/>
      <c r="E33" s="322"/>
      <c r="F33" s="322"/>
      <c r="G33" s="322"/>
      <c r="H33" s="322"/>
      <c r="I33" s="372"/>
    </row>
    <row r="34" spans="1:9" ht="29.25" customHeight="1">
      <c r="A34" s="381" t="s">
        <v>264</v>
      </c>
      <c r="B34" s="350"/>
      <c r="C34" s="350"/>
      <c r="D34" s="351"/>
      <c r="E34" s="317">
        <v>0</v>
      </c>
      <c r="F34" s="318"/>
      <c r="G34" s="158">
        <v>0</v>
      </c>
      <c r="H34" s="158">
        <v>0</v>
      </c>
      <c r="I34" s="171">
        <f>E34+G34+H34</f>
        <v>0</v>
      </c>
    </row>
    <row r="35" spans="1:9" ht="18" customHeight="1">
      <c r="A35" s="226" t="s">
        <v>257</v>
      </c>
      <c r="B35" s="223"/>
      <c r="C35" s="224"/>
      <c r="D35" s="225"/>
      <c r="E35" s="317">
        <v>0</v>
      </c>
      <c r="F35" s="318"/>
      <c r="G35" s="158">
        <v>0</v>
      </c>
      <c r="H35" s="158">
        <v>0</v>
      </c>
      <c r="I35" s="171">
        <f>E35+G35+H35</f>
        <v>0</v>
      </c>
    </row>
    <row r="36" spans="1:9" ht="27.75" customHeight="1">
      <c r="A36" s="373" t="s">
        <v>295</v>
      </c>
      <c r="B36" s="374"/>
      <c r="C36" s="374"/>
      <c r="D36" s="375"/>
      <c r="E36" s="317">
        <v>0</v>
      </c>
      <c r="F36" s="318"/>
      <c r="G36" s="158">
        <v>0</v>
      </c>
      <c r="H36" s="158">
        <v>0</v>
      </c>
      <c r="I36" s="171">
        <f>E36+G36+H36</f>
        <v>0</v>
      </c>
    </row>
    <row r="37" spans="1:9" ht="27" customHeight="1">
      <c r="A37" s="376" t="s">
        <v>292</v>
      </c>
      <c r="B37" s="377"/>
      <c r="C37" s="377"/>
      <c r="D37" s="378"/>
      <c r="E37" s="317">
        <v>0</v>
      </c>
      <c r="F37" s="318"/>
      <c r="G37" s="158">
        <v>0</v>
      </c>
      <c r="H37" s="158">
        <v>0</v>
      </c>
      <c r="I37" s="171">
        <f>E37+G37+H37</f>
        <v>0</v>
      </c>
    </row>
    <row r="38" spans="1:9" ht="18" customHeight="1" thickBot="1">
      <c r="A38" s="382" t="s">
        <v>258</v>
      </c>
      <c r="B38" s="383"/>
      <c r="C38" s="383"/>
      <c r="D38" s="384"/>
      <c r="E38" s="406">
        <f>+E32-E34-E35-E36-E37</f>
        <v>0</v>
      </c>
      <c r="F38" s="407"/>
      <c r="G38" s="146">
        <f>+G32-G34-G35-G36-G37</f>
        <v>0</v>
      </c>
      <c r="H38" s="146">
        <f>+H32-H34-H35-H36-H37</f>
        <v>0</v>
      </c>
      <c r="I38" s="172">
        <f>+I32-I34-I35-I36-I37</f>
        <v>0</v>
      </c>
    </row>
    <row r="39" spans="1:9" ht="28.15" customHeight="1" thickTop="1">
      <c r="A39" s="379"/>
      <c r="B39" s="380"/>
      <c r="C39" s="380"/>
      <c r="D39" s="380"/>
      <c r="E39" s="380"/>
      <c r="F39" s="380"/>
      <c r="G39" s="380"/>
      <c r="H39" s="380"/>
      <c r="I39" s="380"/>
    </row>
    <row r="40" spans="1:9">
      <c r="A40" s="69"/>
      <c r="B40" s="70"/>
      <c r="C40" s="69"/>
      <c r="D40" s="69"/>
      <c r="E40" s="69"/>
      <c r="F40" s="69"/>
      <c r="G40" s="69"/>
      <c r="H40" s="69"/>
      <c r="I40" s="69"/>
    </row>
  </sheetData>
  <sheetProtection password="CCE2" sheet="1" objects="1" scenarios="1"/>
  <mergeCells count="46">
    <mergeCell ref="E11:F11"/>
    <mergeCell ref="E35:F35"/>
    <mergeCell ref="A34:D34"/>
    <mergeCell ref="A38:D38"/>
    <mergeCell ref="A28:D28"/>
    <mergeCell ref="B22:C22"/>
    <mergeCell ref="E22:F22"/>
    <mergeCell ref="E12:F12"/>
    <mergeCell ref="E13:F13"/>
    <mergeCell ref="E15:F15"/>
    <mergeCell ref="E16:F16"/>
    <mergeCell ref="E17:F17"/>
    <mergeCell ref="E18:F18"/>
    <mergeCell ref="B19:C19"/>
    <mergeCell ref="E19:F19"/>
    <mergeCell ref="E20:F20"/>
    <mergeCell ref="E6:I6"/>
    <mergeCell ref="E7:I7"/>
    <mergeCell ref="A8:C8"/>
    <mergeCell ref="E8:F8"/>
    <mergeCell ref="E9:F9"/>
    <mergeCell ref="B21:C21"/>
    <mergeCell ref="E21:F21"/>
    <mergeCell ref="E23:F23"/>
    <mergeCell ref="E24:F24"/>
    <mergeCell ref="B25:C25"/>
    <mergeCell ref="E25:F25"/>
    <mergeCell ref="B26:C26"/>
    <mergeCell ref="E26:F26"/>
    <mergeCell ref="B27:C27"/>
    <mergeCell ref="E27:F27"/>
    <mergeCell ref="E28:F28"/>
    <mergeCell ref="A30:D30"/>
    <mergeCell ref="E30:F30"/>
    <mergeCell ref="A39:I39"/>
    <mergeCell ref="A31:D31"/>
    <mergeCell ref="E31:F31"/>
    <mergeCell ref="A32:D32"/>
    <mergeCell ref="E32:F32"/>
    <mergeCell ref="A33:I33"/>
    <mergeCell ref="E34:F34"/>
    <mergeCell ref="A36:D36"/>
    <mergeCell ref="E36:F36"/>
    <mergeCell ref="A37:D37"/>
    <mergeCell ref="E37:F37"/>
    <mergeCell ref="E38:F38"/>
  </mergeCells>
  <printOptions horizontalCentered="1"/>
  <pageMargins left="0.25" right="0.25" top="0.65" bottom="0.85" header="0.5" footer="0.5"/>
  <pageSetup scale="83" orientation="portrait" r:id="rId1"/>
  <headerFooter alignWithMargins="0">
    <oddFooter>&amp;L&amp;D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3D9D-A993-4670-A961-96BC5E653414}">
  <dimension ref="A1:E38"/>
  <sheetViews>
    <sheetView workbookViewId="0">
      <selection activeCell="D15" sqref="D15:D17"/>
    </sheetView>
  </sheetViews>
  <sheetFormatPr defaultRowHeight="12.75"/>
  <cols>
    <col min="4" max="4" width="137.85546875" customWidth="1"/>
  </cols>
  <sheetData>
    <row r="1" spans="1:4">
      <c r="A1" s="211" t="s">
        <v>298</v>
      </c>
    </row>
    <row r="2" spans="1:4">
      <c r="A2" s="211"/>
      <c r="C2" s="211" t="s">
        <v>299</v>
      </c>
    </row>
    <row r="3" spans="1:4">
      <c r="A3" s="211"/>
      <c r="C3" s="211"/>
      <c r="D3" s="417" t="s">
        <v>323</v>
      </c>
    </row>
    <row r="4" spans="1:4">
      <c r="D4" s="417"/>
    </row>
    <row r="5" spans="1:4">
      <c r="D5" s="417"/>
    </row>
    <row r="6" spans="1:4">
      <c r="D6" s="417"/>
    </row>
    <row r="7" spans="1:4">
      <c r="C7" s="211" t="s">
        <v>300</v>
      </c>
    </row>
    <row r="8" spans="1:4">
      <c r="D8" s="417" t="s">
        <v>333</v>
      </c>
    </row>
    <row r="9" spans="1:4">
      <c r="D9" s="417"/>
    </row>
    <row r="10" spans="1:4">
      <c r="D10" s="417"/>
    </row>
    <row r="11" spans="1:4">
      <c r="D11" s="417"/>
    </row>
    <row r="13" spans="1:4">
      <c r="C13" s="211" t="s">
        <v>301</v>
      </c>
    </row>
    <row r="14" spans="1:4" ht="22.5" customHeight="1">
      <c r="D14" s="227" t="s">
        <v>302</v>
      </c>
    </row>
    <row r="15" spans="1:4">
      <c r="D15" s="417" t="s">
        <v>312</v>
      </c>
    </row>
    <row r="16" spans="1:4">
      <c r="D16" s="417"/>
    </row>
    <row r="17" spans="3:4">
      <c r="D17" s="417"/>
    </row>
    <row r="19" spans="3:4">
      <c r="D19" s="211" t="s">
        <v>305</v>
      </c>
    </row>
    <row r="20" spans="3:4">
      <c r="D20" s="211"/>
    </row>
    <row r="21" spans="3:4">
      <c r="D21" s="211" t="s">
        <v>327</v>
      </c>
    </row>
    <row r="22" spans="3:4">
      <c r="D22" s="211"/>
    </row>
    <row r="23" spans="3:4">
      <c r="C23" s="211" t="s">
        <v>303</v>
      </c>
    </row>
    <row r="24" spans="3:4">
      <c r="D24" s="418" t="s">
        <v>322</v>
      </c>
    </row>
    <row r="25" spans="3:4">
      <c r="D25" s="418"/>
    </row>
    <row r="27" spans="3:4">
      <c r="D27" s="418" t="s">
        <v>308</v>
      </c>
    </row>
    <row r="28" spans="3:4">
      <c r="D28" s="418"/>
    </row>
    <row r="29" spans="3:4">
      <c r="D29" s="418"/>
    </row>
    <row r="31" spans="3:4">
      <c r="C31" s="211" t="s">
        <v>304</v>
      </c>
      <c r="D31" s="211"/>
    </row>
    <row r="32" spans="3:4">
      <c r="D32" s="417" t="s">
        <v>334</v>
      </c>
    </row>
    <row r="33" spans="4:5">
      <c r="D33" s="417"/>
    </row>
    <row r="34" spans="4:5">
      <c r="D34" s="417"/>
    </row>
    <row r="38" spans="4:5">
      <c r="E38" s="228"/>
    </row>
  </sheetData>
  <sheetProtection algorithmName="SHA-512" hashValue="Of+9sCEyQwrSkDmsJAqrpw9jZ/xi0gqAe0eyD2OL+XfyK7vGaHNpW8+QdcUDcYzVdOT4ZHt5iZz/h3yveRdSpA==" saltValue="WnXt2EE0flsWFM8t8XaFVw==" spinCount="100000" sheet="1" objects="1" scenarios="1"/>
  <mergeCells count="6">
    <mergeCell ref="D3:D6"/>
    <mergeCell ref="D8:D11"/>
    <mergeCell ref="D15:D17"/>
    <mergeCell ref="D27:D29"/>
    <mergeCell ref="D32:D34"/>
    <mergeCell ref="D24:D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4"/>
  <sheetViews>
    <sheetView workbookViewId="0">
      <selection activeCell="B2" sqref="B2:B64"/>
    </sheetView>
  </sheetViews>
  <sheetFormatPr defaultColWidth="8.85546875" defaultRowHeight="12.75"/>
  <cols>
    <col min="1" max="1" width="8.7109375" bestFit="1" customWidth="1"/>
    <col min="2" max="2" width="99.140625" bestFit="1" customWidth="1"/>
    <col min="3" max="3" width="43.42578125" bestFit="1" customWidth="1"/>
    <col min="4" max="4" width="66.140625" bestFit="1" customWidth="1"/>
    <col min="5" max="5" width="10.28515625" bestFit="1" customWidth="1"/>
  </cols>
  <sheetData>
    <row r="1" spans="1:5" ht="56.25">
      <c r="A1" s="7" t="s">
        <v>27</v>
      </c>
      <c r="C1" s="8" t="s">
        <v>28</v>
      </c>
      <c r="D1" s="8" t="s">
        <v>29</v>
      </c>
      <c r="E1" s="7" t="s">
        <v>30</v>
      </c>
    </row>
    <row r="2" spans="1:5">
      <c r="A2" s="9" t="s">
        <v>31</v>
      </c>
      <c r="B2" t="s">
        <v>32</v>
      </c>
      <c r="C2" s="11" t="s">
        <v>33</v>
      </c>
      <c r="D2" t="s">
        <v>34</v>
      </c>
      <c r="E2" t="s">
        <v>35</v>
      </c>
    </row>
    <row r="3" spans="1:5">
      <c r="A3" s="9" t="s">
        <v>31</v>
      </c>
      <c r="B3" t="s">
        <v>36</v>
      </c>
      <c r="C3" s="11" t="s">
        <v>33</v>
      </c>
      <c r="D3" t="s">
        <v>37</v>
      </c>
      <c r="E3" t="s">
        <v>38</v>
      </c>
    </row>
    <row r="4" spans="1:5">
      <c r="A4" s="9" t="s">
        <v>39</v>
      </c>
      <c r="B4" t="s">
        <v>40</v>
      </c>
      <c r="C4" s="11" t="s">
        <v>41</v>
      </c>
      <c r="D4" t="s">
        <v>42</v>
      </c>
      <c r="E4" t="s">
        <v>35</v>
      </c>
    </row>
    <row r="5" spans="1:5">
      <c r="A5" s="9" t="s">
        <v>39</v>
      </c>
      <c r="B5" t="s">
        <v>43</v>
      </c>
      <c r="C5" s="11" t="s">
        <v>41</v>
      </c>
      <c r="D5" t="s">
        <v>44</v>
      </c>
      <c r="E5" t="s">
        <v>38</v>
      </c>
    </row>
    <row r="6" spans="1:5">
      <c r="A6" s="10">
        <v>12</v>
      </c>
      <c r="B6" t="s">
        <v>45</v>
      </c>
      <c r="C6" s="11" t="s">
        <v>46</v>
      </c>
      <c r="D6" t="s">
        <v>47</v>
      </c>
      <c r="E6" t="s">
        <v>35</v>
      </c>
    </row>
    <row r="7" spans="1:5">
      <c r="A7" s="10">
        <v>12</v>
      </c>
      <c r="B7" t="s">
        <v>48</v>
      </c>
      <c r="C7" s="11" t="s">
        <v>46</v>
      </c>
      <c r="D7" t="s">
        <v>49</v>
      </c>
      <c r="E7" t="s">
        <v>38</v>
      </c>
    </row>
    <row r="8" spans="1:5">
      <c r="A8" s="10">
        <v>16</v>
      </c>
      <c r="B8" t="s">
        <v>50</v>
      </c>
      <c r="C8" s="11" t="s">
        <v>51</v>
      </c>
      <c r="D8" t="s">
        <v>52</v>
      </c>
      <c r="E8" t="s">
        <v>35</v>
      </c>
    </row>
    <row r="9" spans="1:5">
      <c r="A9" s="10">
        <v>16</v>
      </c>
      <c r="B9" t="s">
        <v>53</v>
      </c>
      <c r="C9" s="11" t="s">
        <v>51</v>
      </c>
      <c r="D9" t="s">
        <v>54</v>
      </c>
      <c r="E9" t="s">
        <v>38</v>
      </c>
    </row>
    <row r="10" spans="1:5">
      <c r="A10" s="10">
        <v>20</v>
      </c>
      <c r="B10" t="s">
        <v>55</v>
      </c>
      <c r="C10" s="11" t="s">
        <v>56</v>
      </c>
      <c r="D10" t="s">
        <v>57</v>
      </c>
      <c r="E10" t="s">
        <v>35</v>
      </c>
    </row>
    <row r="11" spans="1:5">
      <c r="A11" s="10">
        <v>20</v>
      </c>
      <c r="B11" t="s">
        <v>58</v>
      </c>
      <c r="C11" s="11" t="s">
        <v>56</v>
      </c>
      <c r="D11" t="s">
        <v>59</v>
      </c>
      <c r="E11" t="s">
        <v>38</v>
      </c>
    </row>
    <row r="12" spans="1:5">
      <c r="A12" s="10">
        <v>22</v>
      </c>
      <c r="B12" t="s">
        <v>60</v>
      </c>
      <c r="C12" s="11" t="s">
        <v>61</v>
      </c>
      <c r="D12" t="s">
        <v>62</v>
      </c>
      <c r="E12" t="s">
        <v>35</v>
      </c>
    </row>
    <row r="13" spans="1:5">
      <c r="A13" s="10">
        <v>22</v>
      </c>
      <c r="B13" t="s">
        <v>63</v>
      </c>
      <c r="C13" s="11" t="s">
        <v>61</v>
      </c>
      <c r="D13" t="s">
        <v>64</v>
      </c>
      <c r="E13" t="s">
        <v>38</v>
      </c>
    </row>
    <row r="14" spans="1:5">
      <c r="A14" s="10">
        <v>28</v>
      </c>
      <c r="B14" t="s">
        <v>65</v>
      </c>
      <c r="C14" s="11" t="s">
        <v>66</v>
      </c>
      <c r="D14" t="s">
        <v>67</v>
      </c>
      <c r="E14" t="s">
        <v>35</v>
      </c>
    </row>
    <row r="15" spans="1:5">
      <c r="A15" s="10">
        <v>28</v>
      </c>
      <c r="B15" t="s">
        <v>68</v>
      </c>
      <c r="C15" s="11" t="s">
        <v>66</v>
      </c>
      <c r="D15" t="s">
        <v>69</v>
      </c>
      <c r="E15" t="s">
        <v>38</v>
      </c>
    </row>
    <row r="16" spans="1:5">
      <c r="A16" s="10">
        <v>30</v>
      </c>
      <c r="B16" t="s">
        <v>70</v>
      </c>
      <c r="C16" s="11" t="s">
        <v>71</v>
      </c>
      <c r="D16" t="s">
        <v>72</v>
      </c>
      <c r="E16" t="s">
        <v>35</v>
      </c>
    </row>
    <row r="17" spans="1:5">
      <c r="A17" s="10">
        <v>30</v>
      </c>
      <c r="B17" t="s">
        <v>73</v>
      </c>
      <c r="C17" s="11" t="s">
        <v>71</v>
      </c>
      <c r="D17" t="s">
        <v>74</v>
      </c>
      <c r="E17" t="s">
        <v>38</v>
      </c>
    </row>
    <row r="18" spans="1:5">
      <c r="A18" s="10">
        <v>34</v>
      </c>
      <c r="B18" t="s">
        <v>75</v>
      </c>
      <c r="C18" s="11" t="s">
        <v>76</v>
      </c>
      <c r="D18" t="s">
        <v>77</v>
      </c>
      <c r="E18" t="s">
        <v>35</v>
      </c>
    </row>
    <row r="19" spans="1:5">
      <c r="A19" s="10">
        <v>34</v>
      </c>
      <c r="B19" t="s">
        <v>78</v>
      </c>
      <c r="C19" s="11" t="s">
        <v>76</v>
      </c>
      <c r="D19" t="s">
        <v>79</v>
      </c>
      <c r="E19" t="s">
        <v>38</v>
      </c>
    </row>
    <row r="20" spans="1:5">
      <c r="A20" s="10">
        <v>38</v>
      </c>
      <c r="B20" t="s">
        <v>80</v>
      </c>
      <c r="C20" s="11" t="s">
        <v>81</v>
      </c>
      <c r="D20" t="s">
        <v>82</v>
      </c>
      <c r="E20" t="s">
        <v>35</v>
      </c>
    </row>
    <row r="21" spans="1:5">
      <c r="A21" s="10">
        <v>38</v>
      </c>
      <c r="B21" t="s">
        <v>83</v>
      </c>
      <c r="C21" s="11" t="s">
        <v>81</v>
      </c>
      <c r="D21" t="s">
        <v>84</v>
      </c>
      <c r="E21" t="s">
        <v>38</v>
      </c>
    </row>
    <row r="22" spans="1:5">
      <c r="A22" s="10">
        <v>52</v>
      </c>
      <c r="B22" t="s">
        <v>85</v>
      </c>
      <c r="C22" s="11" t="s">
        <v>86</v>
      </c>
      <c r="D22" t="s">
        <v>87</v>
      </c>
      <c r="E22" t="s">
        <v>35</v>
      </c>
    </row>
    <row r="23" spans="1:5">
      <c r="A23" s="10">
        <v>52</v>
      </c>
      <c r="B23" t="s">
        <v>88</v>
      </c>
      <c r="C23" s="11" t="s">
        <v>86</v>
      </c>
      <c r="D23" t="s">
        <v>89</v>
      </c>
      <c r="E23" t="s">
        <v>38</v>
      </c>
    </row>
    <row r="24" spans="1:5">
      <c r="A24" s="10">
        <v>60</v>
      </c>
      <c r="B24" t="s">
        <v>90</v>
      </c>
      <c r="C24" s="11" t="s">
        <v>91</v>
      </c>
      <c r="D24" t="s">
        <v>92</v>
      </c>
      <c r="E24" t="s">
        <v>35</v>
      </c>
    </row>
    <row r="25" spans="1:5">
      <c r="A25" s="10">
        <v>60</v>
      </c>
      <c r="B25" t="s">
        <v>93</v>
      </c>
      <c r="C25" s="11" t="s">
        <v>91</v>
      </c>
      <c r="D25" t="s">
        <v>94</v>
      </c>
      <c r="E25" t="s">
        <v>38</v>
      </c>
    </row>
    <row r="26" spans="1:5">
      <c r="A26" s="10">
        <v>64</v>
      </c>
      <c r="B26" t="s">
        <v>95</v>
      </c>
      <c r="C26" s="11" t="s">
        <v>96</v>
      </c>
      <c r="D26" t="s">
        <v>97</v>
      </c>
      <c r="E26" t="s">
        <v>35</v>
      </c>
    </row>
    <row r="27" spans="1:5">
      <c r="A27" s="10">
        <v>64</v>
      </c>
      <c r="B27" t="s">
        <v>98</v>
      </c>
      <c r="C27" s="11" t="s">
        <v>96</v>
      </c>
      <c r="D27" t="s">
        <v>99</v>
      </c>
      <c r="E27" t="s">
        <v>38</v>
      </c>
    </row>
    <row r="28" spans="1:5">
      <c r="A28" s="10">
        <v>64</v>
      </c>
      <c r="B28" t="s">
        <v>100</v>
      </c>
      <c r="C28" s="11" t="s">
        <v>96</v>
      </c>
      <c r="D28" t="s">
        <v>101</v>
      </c>
      <c r="E28" t="s">
        <v>38</v>
      </c>
    </row>
    <row r="29" spans="1:5">
      <c r="A29" s="10">
        <v>64</v>
      </c>
      <c r="B29" t="s">
        <v>102</v>
      </c>
      <c r="C29" s="11" t="s">
        <v>96</v>
      </c>
      <c r="D29" t="s">
        <v>103</v>
      </c>
      <c r="E29" t="s">
        <v>35</v>
      </c>
    </row>
    <row r="30" spans="1:5">
      <c r="A30" s="10">
        <v>70</v>
      </c>
      <c r="B30" t="s">
        <v>104</v>
      </c>
      <c r="C30" s="11" t="s">
        <v>105</v>
      </c>
      <c r="D30" t="s">
        <v>106</v>
      </c>
      <c r="E30" t="s">
        <v>35</v>
      </c>
    </row>
    <row r="31" spans="1:5">
      <c r="A31" s="10">
        <v>70</v>
      </c>
      <c r="B31" t="s">
        <v>107</v>
      </c>
      <c r="C31" s="11" t="s">
        <v>105</v>
      </c>
      <c r="D31" t="s">
        <v>108</v>
      </c>
      <c r="E31" t="s">
        <v>38</v>
      </c>
    </row>
    <row r="32" spans="1:5">
      <c r="A32" s="10">
        <v>74</v>
      </c>
      <c r="B32" t="s">
        <v>109</v>
      </c>
      <c r="C32" s="11" t="s">
        <v>110</v>
      </c>
      <c r="D32" t="s">
        <v>111</v>
      </c>
      <c r="E32" t="s">
        <v>35</v>
      </c>
    </row>
    <row r="33" spans="1:5">
      <c r="A33" s="10">
        <v>74</v>
      </c>
      <c r="B33" t="s">
        <v>112</v>
      </c>
      <c r="C33" s="11" t="s">
        <v>110</v>
      </c>
      <c r="D33" t="s">
        <v>113</v>
      </c>
      <c r="E33" t="s">
        <v>35</v>
      </c>
    </row>
    <row r="34" spans="1:5">
      <c r="A34" s="10">
        <v>74</v>
      </c>
      <c r="B34" t="s">
        <v>114</v>
      </c>
      <c r="C34" s="11" t="s">
        <v>110</v>
      </c>
      <c r="D34" t="s">
        <v>115</v>
      </c>
      <c r="E34" t="s">
        <v>38</v>
      </c>
    </row>
    <row r="35" spans="1:5">
      <c r="A35" s="10">
        <v>66</v>
      </c>
      <c r="B35" t="s">
        <v>116</v>
      </c>
      <c r="C35" s="11" t="s">
        <v>117</v>
      </c>
      <c r="D35" t="s">
        <v>118</v>
      </c>
      <c r="E35" t="s">
        <v>35</v>
      </c>
    </row>
    <row r="36" spans="1:5">
      <c r="A36" s="10">
        <v>66</v>
      </c>
      <c r="B36" t="s">
        <v>119</v>
      </c>
      <c r="C36" s="11" t="s">
        <v>117</v>
      </c>
      <c r="D36" t="s">
        <v>120</v>
      </c>
      <c r="E36" t="s">
        <v>38</v>
      </c>
    </row>
    <row r="37" spans="1:5">
      <c r="A37" s="10">
        <v>68</v>
      </c>
      <c r="B37" t="s">
        <v>121</v>
      </c>
      <c r="C37" s="11" t="s">
        <v>122</v>
      </c>
      <c r="D37" t="s">
        <v>123</v>
      </c>
      <c r="E37" t="s">
        <v>35</v>
      </c>
    </row>
    <row r="38" spans="1:5">
      <c r="A38" s="10">
        <v>68</v>
      </c>
      <c r="B38" t="s">
        <v>124</v>
      </c>
      <c r="C38" t="s">
        <v>122</v>
      </c>
      <c r="D38" t="s">
        <v>125</v>
      </c>
      <c r="E38" t="s">
        <v>38</v>
      </c>
    </row>
    <row r="39" spans="1:5">
      <c r="A39" s="10">
        <v>68</v>
      </c>
      <c r="B39" t="s">
        <v>126</v>
      </c>
      <c r="C39" t="s">
        <v>122</v>
      </c>
      <c r="D39" t="s">
        <v>127</v>
      </c>
      <c r="E39" t="s">
        <v>38</v>
      </c>
    </row>
    <row r="40" spans="1:5">
      <c r="A40" s="10">
        <v>72</v>
      </c>
      <c r="B40" t="s">
        <v>128</v>
      </c>
      <c r="C40" t="s">
        <v>129</v>
      </c>
      <c r="D40" t="s">
        <v>130</v>
      </c>
      <c r="E40" t="s">
        <v>35</v>
      </c>
    </row>
    <row r="41" spans="1:5">
      <c r="A41" s="10">
        <v>72</v>
      </c>
      <c r="B41" t="s">
        <v>131</v>
      </c>
      <c r="C41" t="s">
        <v>129</v>
      </c>
      <c r="D41" t="s">
        <v>132</v>
      </c>
      <c r="E41" t="s">
        <v>38</v>
      </c>
    </row>
    <row r="42" spans="1:5">
      <c r="A42" s="10">
        <v>72</v>
      </c>
      <c r="B42" t="s">
        <v>133</v>
      </c>
      <c r="C42" t="s">
        <v>129</v>
      </c>
      <c r="D42" t="s">
        <v>134</v>
      </c>
      <c r="E42" t="s">
        <v>38</v>
      </c>
    </row>
    <row r="43" spans="1:5">
      <c r="A43" s="10">
        <v>72</v>
      </c>
      <c r="B43" t="s">
        <v>135</v>
      </c>
      <c r="C43" t="s">
        <v>129</v>
      </c>
      <c r="D43" t="s">
        <v>136</v>
      </c>
      <c r="E43" t="s">
        <v>35</v>
      </c>
    </row>
    <row r="44" spans="1:5">
      <c r="A44" s="10">
        <v>75</v>
      </c>
      <c r="B44" t="s">
        <v>137</v>
      </c>
      <c r="C44" t="s">
        <v>138</v>
      </c>
      <c r="D44" t="s">
        <v>139</v>
      </c>
      <c r="E44" t="s">
        <v>35</v>
      </c>
    </row>
    <row r="45" spans="1:5">
      <c r="A45" s="10">
        <v>75</v>
      </c>
      <c r="B45" t="s">
        <v>140</v>
      </c>
      <c r="C45" t="s">
        <v>138</v>
      </c>
      <c r="D45" t="s">
        <v>141</v>
      </c>
      <c r="E45" t="s">
        <v>38</v>
      </c>
    </row>
    <row r="46" spans="1:5">
      <c r="A46" s="10">
        <v>75</v>
      </c>
      <c r="B46" t="s">
        <v>142</v>
      </c>
      <c r="C46" t="s">
        <v>138</v>
      </c>
      <c r="D46" t="s">
        <v>143</v>
      </c>
      <c r="E46" t="s">
        <v>38</v>
      </c>
    </row>
    <row r="47" spans="1:5">
      <c r="A47" s="10">
        <v>76</v>
      </c>
      <c r="B47" t="s">
        <v>144</v>
      </c>
      <c r="C47" t="s">
        <v>145</v>
      </c>
      <c r="D47" t="s">
        <v>146</v>
      </c>
      <c r="E47" t="s">
        <v>35</v>
      </c>
    </row>
    <row r="48" spans="1:5">
      <c r="A48" s="10">
        <v>76</v>
      </c>
      <c r="B48" t="s">
        <v>147</v>
      </c>
      <c r="C48" t="s">
        <v>145</v>
      </c>
      <c r="D48" t="s">
        <v>148</v>
      </c>
      <c r="E48" t="s">
        <v>38</v>
      </c>
    </row>
    <row r="49" spans="1:5">
      <c r="A49" s="10">
        <v>77</v>
      </c>
      <c r="B49" t="s">
        <v>149</v>
      </c>
      <c r="C49" t="s">
        <v>150</v>
      </c>
      <c r="D49" t="s">
        <v>151</v>
      </c>
      <c r="E49" t="s">
        <v>35</v>
      </c>
    </row>
    <row r="50" spans="1:5">
      <c r="A50" s="10">
        <v>77</v>
      </c>
      <c r="B50" t="s">
        <v>152</v>
      </c>
      <c r="C50" t="s">
        <v>150</v>
      </c>
      <c r="D50" t="s">
        <v>153</v>
      </c>
      <c r="E50" t="s">
        <v>38</v>
      </c>
    </row>
    <row r="51" spans="1:5">
      <c r="A51" s="10">
        <v>78</v>
      </c>
      <c r="B51" t="s">
        <v>154</v>
      </c>
      <c r="C51" t="s">
        <v>155</v>
      </c>
      <c r="D51" t="s">
        <v>156</v>
      </c>
      <c r="E51" t="s">
        <v>35</v>
      </c>
    </row>
    <row r="52" spans="1:5">
      <c r="A52" s="10">
        <v>78</v>
      </c>
      <c r="B52" t="s">
        <v>157</v>
      </c>
      <c r="C52" t="s">
        <v>155</v>
      </c>
      <c r="D52" t="s">
        <v>158</v>
      </c>
      <c r="E52" t="s">
        <v>38</v>
      </c>
    </row>
    <row r="53" spans="1:5">
      <c r="A53" s="10">
        <v>80</v>
      </c>
      <c r="B53" t="s">
        <v>159</v>
      </c>
      <c r="C53" t="s">
        <v>160</v>
      </c>
      <c r="D53" t="s">
        <v>161</v>
      </c>
      <c r="E53" t="s">
        <v>35</v>
      </c>
    </row>
    <row r="54" spans="1:5">
      <c r="A54" s="10">
        <v>80</v>
      </c>
      <c r="B54" t="s">
        <v>162</v>
      </c>
      <c r="C54" t="s">
        <v>160</v>
      </c>
      <c r="D54" t="s">
        <v>163</v>
      </c>
      <c r="E54" t="s">
        <v>38</v>
      </c>
    </row>
    <row r="55" spans="1:5">
      <c r="A55" s="10">
        <v>82</v>
      </c>
      <c r="B55" t="s">
        <v>164</v>
      </c>
      <c r="C55" t="s">
        <v>165</v>
      </c>
      <c r="D55" t="s">
        <v>166</v>
      </c>
      <c r="E55" t="s">
        <v>35</v>
      </c>
    </row>
    <row r="56" spans="1:5">
      <c r="A56" s="10">
        <v>82</v>
      </c>
      <c r="B56" t="s">
        <v>167</v>
      </c>
      <c r="C56" t="s">
        <v>165</v>
      </c>
      <c r="D56" t="s">
        <v>168</v>
      </c>
      <c r="E56" t="s">
        <v>38</v>
      </c>
    </row>
    <row r="57" spans="1:5">
      <c r="A57" s="10">
        <v>83</v>
      </c>
      <c r="B57" t="s">
        <v>169</v>
      </c>
      <c r="C57" t="s">
        <v>170</v>
      </c>
      <c r="D57" t="s">
        <v>171</v>
      </c>
      <c r="E57" t="s">
        <v>35</v>
      </c>
    </row>
    <row r="58" spans="1:5">
      <c r="A58" s="10">
        <v>83</v>
      </c>
      <c r="B58" t="s">
        <v>172</v>
      </c>
      <c r="C58" t="s">
        <v>170</v>
      </c>
      <c r="D58" t="s">
        <v>173</v>
      </c>
      <c r="E58" t="s">
        <v>38</v>
      </c>
    </row>
    <row r="59" spans="1:5">
      <c r="A59" s="10">
        <v>83</v>
      </c>
      <c r="B59" t="s">
        <v>174</v>
      </c>
      <c r="C59" t="s">
        <v>170</v>
      </c>
      <c r="D59" t="s">
        <v>175</v>
      </c>
      <c r="E59" t="s">
        <v>35</v>
      </c>
    </row>
    <row r="60" spans="1:5">
      <c r="A60" s="10">
        <v>84</v>
      </c>
      <c r="B60" t="s">
        <v>176</v>
      </c>
      <c r="C60" t="s">
        <v>177</v>
      </c>
      <c r="D60" t="s">
        <v>178</v>
      </c>
      <c r="E60" t="s">
        <v>35</v>
      </c>
    </row>
    <row r="61" spans="1:5">
      <c r="A61" s="10">
        <v>84</v>
      </c>
      <c r="B61" t="s">
        <v>179</v>
      </c>
      <c r="C61" t="s">
        <v>177</v>
      </c>
      <c r="D61" t="s">
        <v>180</v>
      </c>
      <c r="E61" t="s">
        <v>38</v>
      </c>
    </row>
    <row r="62" spans="1:5">
      <c r="A62" s="10">
        <v>87</v>
      </c>
      <c r="B62" t="s">
        <v>181</v>
      </c>
      <c r="C62" t="s">
        <v>182</v>
      </c>
      <c r="D62" t="s">
        <v>183</v>
      </c>
      <c r="E62" t="s">
        <v>35</v>
      </c>
    </row>
    <row r="63" spans="1:5">
      <c r="A63" s="10">
        <v>87</v>
      </c>
      <c r="B63" t="s">
        <v>184</v>
      </c>
      <c r="C63" t="s">
        <v>182</v>
      </c>
      <c r="D63" t="s">
        <v>185</v>
      </c>
      <c r="E63" t="s">
        <v>38</v>
      </c>
    </row>
    <row r="64" spans="1:5">
      <c r="A64" s="10">
        <v>87</v>
      </c>
      <c r="B64" t="s">
        <v>186</v>
      </c>
      <c r="C64" t="s">
        <v>182</v>
      </c>
      <c r="D64" t="s">
        <v>187</v>
      </c>
      <c r="E64" t="s">
        <v>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1D75-BA90-47E0-BCB5-08ED7F0FCA62}">
  <sheetPr>
    <pageSetUpPr fitToPage="1"/>
  </sheetPr>
  <dimension ref="A1:O994"/>
  <sheetViews>
    <sheetView showGridLines="0" zoomScaleNormal="100" workbookViewId="0">
      <selection activeCell="C5" sqref="C5:F5"/>
    </sheetView>
  </sheetViews>
  <sheetFormatPr defaultColWidth="9.140625" defaultRowHeight="12.75"/>
  <cols>
    <col min="1" max="1" width="20.42578125" style="22" customWidth="1"/>
    <col min="2" max="2" width="17.7109375" style="22" customWidth="1"/>
    <col min="3" max="6" width="14.85546875" style="23" customWidth="1"/>
    <col min="7" max="7" width="84.5703125" style="22" customWidth="1"/>
    <col min="8" max="11" width="14.85546875" style="22" customWidth="1"/>
    <col min="12" max="16384" width="9.140625" style="22"/>
  </cols>
  <sheetData>
    <row r="1" spans="1:7">
      <c r="A1" s="111" t="s">
        <v>188</v>
      </c>
    </row>
    <row r="2" spans="1:7">
      <c r="A2" s="112" t="s">
        <v>261</v>
      </c>
      <c r="G2" s="22" t="s">
        <v>319</v>
      </c>
    </row>
    <row r="3" spans="1:7">
      <c r="G3" s="22" t="s">
        <v>320</v>
      </c>
    </row>
    <row r="4" spans="1:7" ht="15.75">
      <c r="A4" s="298" t="str">
        <f>'Page 1, Agreement'!A4</f>
        <v>Public Disclosure of Collective Bargaining Agreement</v>
      </c>
      <c r="B4" s="298"/>
      <c r="C4" s="298"/>
      <c r="D4" s="298"/>
      <c r="E4" s="298"/>
      <c r="F4" s="298"/>
    </row>
    <row r="5" spans="1:7">
      <c r="A5" s="22" t="str">
        <f>'Page 1, Agreement'!A8</f>
        <v>Name of Bargaining/Represented Unit:</v>
      </c>
      <c r="C5" s="305">
        <f>'Page 1, Agreement'!C8</f>
        <v>0</v>
      </c>
      <c r="D5" s="305"/>
      <c r="E5" s="305"/>
      <c r="F5" s="305"/>
    </row>
    <row r="6" spans="1:7" ht="4.5" customHeight="1"/>
    <row r="7" spans="1:7" ht="15" customHeight="1">
      <c r="A7" s="33"/>
      <c r="B7" s="33"/>
      <c r="C7" s="32"/>
      <c r="D7" s="32"/>
      <c r="E7" s="32"/>
      <c r="F7" s="32"/>
    </row>
    <row r="8" spans="1:7" ht="15.75">
      <c r="A8" s="301" t="s">
        <v>237</v>
      </c>
      <c r="B8" s="301"/>
      <c r="C8" s="301"/>
      <c r="D8" s="301"/>
      <c r="E8" s="301"/>
      <c r="F8" s="113"/>
    </row>
    <row r="9" spans="1:7" ht="15.75">
      <c r="A9" s="300" t="s">
        <v>238</v>
      </c>
      <c r="B9" s="300"/>
      <c r="C9" s="300"/>
      <c r="D9" s="300"/>
      <c r="E9" s="300"/>
      <c r="F9" s="300"/>
    </row>
    <row r="10" spans="1:7">
      <c r="A10" s="299" t="s">
        <v>204</v>
      </c>
      <c r="B10" s="299"/>
      <c r="C10" s="299"/>
      <c r="D10" s="299"/>
      <c r="E10" s="299"/>
      <c r="F10" s="299"/>
      <c r="G10" s="22" t="s">
        <v>321</v>
      </c>
    </row>
    <row r="11" spans="1:7" ht="65.099999999999994" customHeight="1">
      <c r="A11" s="302"/>
      <c r="B11" s="303"/>
      <c r="C11" s="303"/>
      <c r="D11" s="303"/>
      <c r="E11" s="303"/>
      <c r="F11" s="304"/>
      <c r="G11" s="34" t="s">
        <v>275</v>
      </c>
    </row>
    <row r="12" spans="1:7">
      <c r="A12" s="113"/>
      <c r="B12" s="113"/>
      <c r="C12" s="113"/>
      <c r="D12" s="113"/>
      <c r="E12" s="113"/>
      <c r="F12" s="114"/>
      <c r="G12" s="34"/>
    </row>
    <row r="13" spans="1:7">
      <c r="A13" s="299" t="s">
        <v>203</v>
      </c>
      <c r="B13" s="299"/>
      <c r="C13" s="299"/>
      <c r="D13" s="299"/>
      <c r="E13" s="299"/>
      <c r="F13" s="299"/>
      <c r="G13" s="34"/>
    </row>
    <row r="14" spans="1:7" ht="65.099999999999994" customHeight="1">
      <c r="A14" s="302"/>
      <c r="B14" s="303"/>
      <c r="C14" s="303"/>
      <c r="D14" s="303"/>
      <c r="E14" s="303"/>
      <c r="F14" s="304"/>
      <c r="G14" s="34" t="s">
        <v>276</v>
      </c>
    </row>
    <row r="15" spans="1:7">
      <c r="A15" s="113"/>
      <c r="B15" s="113"/>
      <c r="C15" s="113"/>
      <c r="D15" s="113"/>
      <c r="E15" s="113"/>
      <c r="F15" s="114"/>
      <c r="G15" s="34"/>
    </row>
    <row r="16" spans="1:7">
      <c r="A16" s="299" t="s">
        <v>202</v>
      </c>
      <c r="B16" s="299"/>
      <c r="C16" s="299"/>
      <c r="D16" s="299"/>
      <c r="E16" s="299"/>
      <c r="F16" s="299"/>
      <c r="G16" s="34"/>
    </row>
    <row r="17" spans="1:15" ht="65.25" customHeight="1">
      <c r="A17" s="302"/>
      <c r="B17" s="303"/>
      <c r="C17" s="303"/>
      <c r="D17" s="303"/>
      <c r="E17" s="303"/>
      <c r="F17" s="304"/>
      <c r="G17" s="35" t="s">
        <v>273</v>
      </c>
    </row>
    <row r="18" spans="1:15" ht="15" customHeight="1">
      <c r="A18" s="113"/>
      <c r="B18" s="113"/>
      <c r="C18" s="113"/>
      <c r="D18" s="113"/>
      <c r="E18" s="113"/>
      <c r="F18" s="114"/>
    </row>
    <row r="19" spans="1:15" ht="15.75">
      <c r="A19" s="300" t="s">
        <v>239</v>
      </c>
      <c r="B19" s="300"/>
      <c r="C19" s="300"/>
      <c r="D19" s="300"/>
      <c r="E19" s="300"/>
      <c r="F19" s="300"/>
    </row>
    <row r="20" spans="1:15" ht="8.25" customHeight="1">
      <c r="A20" s="113"/>
      <c r="B20" s="115"/>
      <c r="C20" s="115"/>
      <c r="D20" s="115"/>
      <c r="E20" s="115"/>
      <c r="F20" s="114"/>
    </row>
    <row r="21" spans="1:15" ht="65.099999999999994" customHeight="1">
      <c r="A21" s="302"/>
      <c r="B21" s="303"/>
      <c r="C21" s="303"/>
      <c r="D21" s="303"/>
      <c r="E21" s="303"/>
      <c r="F21" s="304"/>
      <c r="G21" s="34" t="s">
        <v>274</v>
      </c>
    </row>
    <row r="22" spans="1:15" ht="15" customHeight="1">
      <c r="A22" s="33"/>
      <c r="B22" s="33"/>
      <c r="C22" s="32"/>
      <c r="D22" s="32"/>
      <c r="E22" s="32"/>
      <c r="F22" s="32"/>
    </row>
    <row r="23" spans="1:15" ht="15">
      <c r="A23" s="306" t="s">
        <v>201</v>
      </c>
      <c r="B23" s="306"/>
      <c r="C23" s="306"/>
      <c r="D23" s="306"/>
      <c r="E23" s="306"/>
      <c r="F23" s="306"/>
    </row>
    <row r="24" spans="1:15" ht="6" customHeight="1" thickBot="1"/>
    <row r="25" spans="1:15" ht="12.75" customHeight="1">
      <c r="A25" s="291" t="s">
        <v>306</v>
      </c>
      <c r="B25" s="292"/>
      <c r="C25" s="292"/>
      <c r="D25" s="292"/>
      <c r="E25" s="292"/>
      <c r="F25" s="293"/>
    </row>
    <row r="26" spans="1:15" ht="56.25" customHeight="1" thickBot="1">
      <c r="A26" s="294"/>
      <c r="B26" s="295"/>
      <c r="C26" s="295"/>
      <c r="D26" s="295"/>
      <c r="E26" s="295"/>
      <c r="F26" s="296"/>
      <c r="G26" s="297" t="s">
        <v>318</v>
      </c>
      <c r="H26" s="297"/>
      <c r="I26" s="297"/>
      <c r="J26" s="297"/>
      <c r="K26" s="297"/>
      <c r="L26" s="297"/>
      <c r="M26" s="297"/>
      <c r="N26" s="297"/>
      <c r="O26" s="297"/>
    </row>
    <row r="28" spans="1:15" ht="27" customHeight="1">
      <c r="A28" s="31"/>
      <c r="B28" s="30"/>
      <c r="C28" s="27"/>
      <c r="D28" s="29"/>
      <c r="E28" s="28"/>
      <c r="F28" s="27"/>
    </row>
    <row r="29" spans="1:15">
      <c r="A29" s="26" t="s">
        <v>25</v>
      </c>
      <c r="B29" s="25"/>
      <c r="C29" s="25" t="s">
        <v>26</v>
      </c>
      <c r="D29" s="26" t="s">
        <v>200</v>
      </c>
      <c r="E29" s="25"/>
      <c r="F29" s="25" t="s">
        <v>26</v>
      </c>
    </row>
    <row r="30" spans="1:15" ht="13.5" thickBot="1">
      <c r="A30" s="26"/>
      <c r="B30" s="25"/>
      <c r="C30" s="25"/>
      <c r="D30" s="26"/>
      <c r="E30" s="25"/>
      <c r="F30" s="25"/>
    </row>
    <row r="31" spans="1:15">
      <c r="A31" s="291" t="s">
        <v>286</v>
      </c>
      <c r="B31" s="292"/>
      <c r="C31" s="292"/>
      <c r="D31" s="292"/>
      <c r="E31" s="292"/>
      <c r="F31" s="293"/>
    </row>
    <row r="32" spans="1:15" ht="33" customHeight="1" thickBot="1">
      <c r="A32" s="294"/>
      <c r="B32" s="295"/>
      <c r="C32" s="295"/>
      <c r="D32" s="295"/>
      <c r="E32" s="295"/>
      <c r="F32" s="296"/>
      <c r="G32" s="22" t="s">
        <v>307</v>
      </c>
    </row>
    <row r="33" spans="1:5" ht="15.75" customHeight="1"/>
    <row r="34" spans="1:5" ht="24.75" customHeight="1">
      <c r="A34" s="31"/>
      <c r="B34" s="30"/>
      <c r="C34" s="27"/>
      <c r="D34" s="215"/>
      <c r="E34" s="28"/>
    </row>
    <row r="35" spans="1:5" ht="12.75" customHeight="1">
      <c r="A35" s="213" t="s">
        <v>282</v>
      </c>
      <c r="C35" s="25" t="s">
        <v>283</v>
      </c>
      <c r="D35" s="214" t="s">
        <v>284</v>
      </c>
    </row>
    <row r="994" spans="4:6">
      <c r="D994" s="24"/>
      <c r="E994" s="24"/>
      <c r="F994" s="24"/>
    </row>
  </sheetData>
  <sheetProtection algorithmName="SHA-512" hashValue="KW/VAythbr/K3GxJ0woerJzxrZcR7Gm9+ff8aX2u+pYjpMKdDUUl3dcHvDvSKyAqLGV6R/jl3VxysIzbG8hWMA==" saltValue="FK7sgmkA9iWpq15n+Uyhaw==" spinCount="100000" sheet="1" formatCells="0" formatColumns="0" formatRows="0" selectLockedCells="1"/>
  <mergeCells count="16">
    <mergeCell ref="A31:F32"/>
    <mergeCell ref="G26:O26"/>
    <mergeCell ref="A4:F4"/>
    <mergeCell ref="A10:F10"/>
    <mergeCell ref="A13:F13"/>
    <mergeCell ref="A16:F16"/>
    <mergeCell ref="A9:F9"/>
    <mergeCell ref="A8:E8"/>
    <mergeCell ref="A11:F11"/>
    <mergeCell ref="C5:F5"/>
    <mergeCell ref="A25:F26"/>
    <mergeCell ref="A14:F14"/>
    <mergeCell ref="A17:F17"/>
    <mergeCell ref="A21:F21"/>
    <mergeCell ref="A23:F23"/>
    <mergeCell ref="A19:F19"/>
  </mergeCells>
  <printOptions horizontalCentered="1"/>
  <pageMargins left="0.25" right="0.25" top="0.75" bottom="0.75" header="0.3" footer="0.3"/>
  <pageSetup scale="90" orientation="portrait" r:id="rId1"/>
  <headerFooter alignWithMargins="0">
    <oddFooter>&amp;L&amp;"Arial,Italic"&amp;8San Joaquin County Office of Education
District Business Services&amp;R&amp;"Arial,Italic"&amp;8Revised June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2349B-867A-4260-A700-6CEAC2897879}">
  <sheetPr>
    <pageSetUpPr fitToPage="1"/>
  </sheetPr>
  <dimension ref="A1:K40"/>
  <sheetViews>
    <sheetView zoomScaleNormal="100" workbookViewId="0">
      <selection activeCell="G13" sqref="G13"/>
    </sheetView>
  </sheetViews>
  <sheetFormatPr defaultRowHeight="12.75"/>
  <cols>
    <col min="1" max="1" width="4.7109375" style="68" customWidth="1"/>
    <col min="2" max="2" width="0.85546875" style="68" customWidth="1"/>
    <col min="3" max="3" width="23.7109375" style="68" customWidth="1"/>
    <col min="4" max="4" width="2.7109375" style="68" customWidth="1"/>
    <col min="5" max="5" width="12.7109375" style="68" customWidth="1"/>
    <col min="6" max="6" width="2.7109375" style="68" customWidth="1"/>
    <col min="7" max="9" width="16.7109375" style="68" customWidth="1"/>
    <col min="10" max="16384" width="9.140625" style="68"/>
  </cols>
  <sheetData>
    <row r="1" spans="1:11">
      <c r="A1" s="69" t="s">
        <v>188</v>
      </c>
      <c r="B1" s="69"/>
      <c r="C1" s="69"/>
      <c r="D1" s="69"/>
      <c r="E1" s="69"/>
      <c r="F1" s="69"/>
      <c r="G1" s="69"/>
      <c r="H1" s="69"/>
      <c r="I1" s="69"/>
    </row>
    <row r="2" spans="1:11">
      <c r="A2" s="69" t="s">
        <v>259</v>
      </c>
      <c r="B2" s="69"/>
      <c r="C2" s="69"/>
      <c r="D2" s="69"/>
      <c r="E2" s="69"/>
      <c r="F2" s="69"/>
      <c r="G2" s="69"/>
      <c r="H2" s="69"/>
      <c r="I2" s="69"/>
    </row>
    <row r="3" spans="1:11" ht="9.6" customHeight="1">
      <c r="A3" s="69"/>
      <c r="B3" s="69"/>
      <c r="C3" s="69"/>
      <c r="D3" s="69"/>
      <c r="E3" s="69"/>
      <c r="F3" s="69"/>
      <c r="G3" s="69"/>
      <c r="H3" s="69"/>
      <c r="I3" s="69"/>
    </row>
    <row r="4" spans="1:11">
      <c r="A4" s="109" t="s">
        <v>240</v>
      </c>
      <c r="B4" s="69"/>
      <c r="C4" s="109" t="s">
        <v>234</v>
      </c>
      <c r="D4" s="69"/>
      <c r="E4" s="69"/>
      <c r="F4" s="69"/>
      <c r="G4" s="69"/>
      <c r="H4" s="69"/>
      <c r="I4" s="69"/>
      <c r="K4" s="68" t="s">
        <v>251</v>
      </c>
    </row>
    <row r="5" spans="1:11">
      <c r="A5" s="109"/>
      <c r="B5" s="69"/>
      <c r="C5" s="109"/>
      <c r="D5" s="69"/>
      <c r="E5" s="69"/>
      <c r="F5" s="69"/>
      <c r="G5" s="69"/>
      <c r="H5" s="69"/>
      <c r="I5" s="69"/>
    </row>
    <row r="6" spans="1:11" ht="15">
      <c r="A6" s="109"/>
      <c r="B6" s="69"/>
      <c r="C6" s="109"/>
      <c r="D6" s="69"/>
      <c r="E6" s="335" t="s">
        <v>13</v>
      </c>
      <c r="F6" s="335"/>
      <c r="G6" s="335"/>
      <c r="H6" s="335"/>
      <c r="I6" s="335"/>
    </row>
    <row r="7" spans="1:11">
      <c r="A7" s="69"/>
      <c r="B7" s="69"/>
      <c r="C7" s="69"/>
      <c r="D7" s="108" t="s">
        <v>14</v>
      </c>
      <c r="E7" s="336">
        <f>'Page 1, Agreement'!C8</f>
        <v>0</v>
      </c>
      <c r="F7" s="336"/>
      <c r="G7" s="336"/>
      <c r="H7" s="336"/>
      <c r="I7" s="336"/>
    </row>
    <row r="8" spans="1:11" ht="108">
      <c r="A8" s="337" t="s">
        <v>2</v>
      </c>
      <c r="B8" s="338"/>
      <c r="C8" s="338"/>
      <c r="D8" s="107"/>
      <c r="E8" s="339" t="s">
        <v>233</v>
      </c>
      <c r="F8" s="340"/>
      <c r="G8" s="106" t="s">
        <v>232</v>
      </c>
      <c r="H8" s="106" t="s">
        <v>231</v>
      </c>
      <c r="I8" s="106" t="s">
        <v>230</v>
      </c>
    </row>
    <row r="9" spans="1:11" ht="23.25" customHeight="1">
      <c r="A9" s="105"/>
      <c r="B9" s="104"/>
      <c r="C9" s="104"/>
      <c r="D9" s="92"/>
      <c r="E9" s="341" t="s">
        <v>229</v>
      </c>
      <c r="F9" s="342"/>
      <c r="G9" s="103"/>
      <c r="H9" s="103"/>
      <c r="I9" s="103"/>
    </row>
    <row r="10" spans="1:11">
      <c r="A10" s="102" t="s">
        <v>228</v>
      </c>
      <c r="B10" s="100"/>
      <c r="C10" s="100"/>
      <c r="D10" s="99"/>
      <c r="E10" s="98"/>
      <c r="F10" s="97"/>
      <c r="G10" s="96"/>
      <c r="H10" s="96"/>
      <c r="I10" s="96"/>
    </row>
    <row r="11" spans="1:11" ht="18" customHeight="1">
      <c r="A11" s="95"/>
      <c r="B11" s="94" t="s">
        <v>227</v>
      </c>
      <c r="C11" s="93"/>
      <c r="D11" s="92"/>
      <c r="E11" s="310">
        <v>0</v>
      </c>
      <c r="F11" s="311"/>
      <c r="G11" s="157">
        <v>0</v>
      </c>
      <c r="H11" s="157">
        <v>0</v>
      </c>
      <c r="I11" s="71">
        <f>E11+G11+H11</f>
        <v>0</v>
      </c>
    </row>
    <row r="12" spans="1:11" ht="18" customHeight="1">
      <c r="A12" s="76"/>
      <c r="B12" s="75" t="s">
        <v>226</v>
      </c>
      <c r="C12" s="74"/>
      <c r="D12" s="73"/>
      <c r="E12" s="317">
        <v>0</v>
      </c>
      <c r="F12" s="318"/>
      <c r="G12" s="158">
        <v>0</v>
      </c>
      <c r="H12" s="158">
        <v>0</v>
      </c>
      <c r="I12" s="71">
        <f>E12+G12+H12</f>
        <v>0</v>
      </c>
    </row>
    <row r="13" spans="1:11" ht="18" customHeight="1">
      <c r="A13" s="91"/>
      <c r="B13" s="90" t="s">
        <v>15</v>
      </c>
      <c r="C13" s="90"/>
      <c r="D13" s="89"/>
      <c r="E13" s="352">
        <f>SUM(E10:E12)</f>
        <v>0</v>
      </c>
      <c r="F13" s="353"/>
      <c r="G13" s="88">
        <f>SUM(G10:G12)</f>
        <v>0</v>
      </c>
      <c r="H13" s="88">
        <f>SUM(H10:H12)</f>
        <v>0</v>
      </c>
      <c r="I13" s="88">
        <f>SUM(I10:I12)</f>
        <v>0</v>
      </c>
    </row>
    <row r="14" spans="1:11">
      <c r="A14" s="102" t="s">
        <v>225</v>
      </c>
      <c r="B14" s="101"/>
      <c r="C14" s="100"/>
      <c r="D14" s="99"/>
      <c r="E14" s="98"/>
      <c r="F14" s="97"/>
      <c r="G14" s="96"/>
      <c r="H14" s="96"/>
      <c r="I14" s="96"/>
    </row>
    <row r="15" spans="1:11" ht="18" customHeight="1">
      <c r="A15" s="95"/>
      <c r="B15" s="94" t="s">
        <v>224</v>
      </c>
      <c r="C15" s="93"/>
      <c r="D15" s="92"/>
      <c r="E15" s="310">
        <v>0</v>
      </c>
      <c r="F15" s="311"/>
      <c r="G15" s="157">
        <v>0</v>
      </c>
      <c r="H15" s="157">
        <v>0</v>
      </c>
      <c r="I15" s="71">
        <f t="shared" ref="I15:I22" si="0">E15+G15+H15</f>
        <v>0</v>
      </c>
    </row>
    <row r="16" spans="1:11" ht="18" customHeight="1">
      <c r="A16" s="76"/>
      <c r="B16" s="75" t="s">
        <v>223</v>
      </c>
      <c r="C16" s="74"/>
      <c r="D16" s="73"/>
      <c r="E16" s="317">
        <v>0</v>
      </c>
      <c r="F16" s="318"/>
      <c r="G16" s="158">
        <v>0</v>
      </c>
      <c r="H16" s="158">
        <v>0</v>
      </c>
      <c r="I16" s="71">
        <f t="shared" si="0"/>
        <v>0</v>
      </c>
    </row>
    <row r="17" spans="1:9" ht="18" customHeight="1">
      <c r="A17" s="76"/>
      <c r="B17" s="75" t="s">
        <v>222</v>
      </c>
      <c r="C17" s="74"/>
      <c r="D17" s="73"/>
      <c r="E17" s="317">
        <v>0</v>
      </c>
      <c r="F17" s="318"/>
      <c r="G17" s="158">
        <v>0</v>
      </c>
      <c r="H17" s="158">
        <v>0</v>
      </c>
      <c r="I17" s="71">
        <f t="shared" si="0"/>
        <v>0</v>
      </c>
    </row>
    <row r="18" spans="1:9" ht="18" customHeight="1">
      <c r="A18" s="76"/>
      <c r="B18" s="75" t="s">
        <v>221</v>
      </c>
      <c r="C18" s="74"/>
      <c r="D18" s="73"/>
      <c r="E18" s="317">
        <v>0</v>
      </c>
      <c r="F18" s="318"/>
      <c r="G18" s="158">
        <v>0</v>
      </c>
      <c r="H18" s="158">
        <v>0</v>
      </c>
      <c r="I18" s="71">
        <f t="shared" si="0"/>
        <v>0</v>
      </c>
    </row>
    <row r="19" spans="1:9" ht="23.1" customHeight="1">
      <c r="A19" s="76"/>
      <c r="B19" s="330" t="s">
        <v>220</v>
      </c>
      <c r="C19" s="328"/>
      <c r="D19" s="73"/>
      <c r="E19" s="317">
        <v>0</v>
      </c>
      <c r="F19" s="318"/>
      <c r="G19" s="158">
        <v>0</v>
      </c>
      <c r="H19" s="158">
        <v>0</v>
      </c>
      <c r="I19" s="71">
        <f t="shared" si="0"/>
        <v>0</v>
      </c>
    </row>
    <row r="20" spans="1:9" ht="18" customHeight="1">
      <c r="A20" s="76"/>
      <c r="B20" s="75" t="s">
        <v>219</v>
      </c>
      <c r="C20" s="74"/>
      <c r="D20" s="73"/>
      <c r="E20" s="317">
        <v>0</v>
      </c>
      <c r="F20" s="318"/>
      <c r="G20" s="158">
        <v>0</v>
      </c>
      <c r="H20" s="158">
        <v>0</v>
      </c>
      <c r="I20" s="71">
        <f t="shared" si="0"/>
        <v>0</v>
      </c>
    </row>
    <row r="21" spans="1:9" ht="23.1" customHeight="1">
      <c r="A21" s="76"/>
      <c r="B21" s="330" t="s">
        <v>218</v>
      </c>
      <c r="C21" s="328"/>
      <c r="D21" s="73"/>
      <c r="E21" s="317">
        <v>0</v>
      </c>
      <c r="F21" s="318"/>
      <c r="G21" s="158">
        <v>0</v>
      </c>
      <c r="H21" s="158">
        <v>0</v>
      </c>
      <c r="I21" s="71">
        <f t="shared" si="0"/>
        <v>0</v>
      </c>
    </row>
    <row r="22" spans="1:9" ht="23.1" customHeight="1">
      <c r="A22" s="76"/>
      <c r="B22" s="330" t="s">
        <v>217</v>
      </c>
      <c r="C22" s="330"/>
      <c r="D22" s="73"/>
      <c r="E22" s="317">
        <v>0</v>
      </c>
      <c r="F22" s="318"/>
      <c r="G22" s="158">
        <v>0</v>
      </c>
      <c r="H22" s="158">
        <v>0</v>
      </c>
      <c r="I22" s="71">
        <f t="shared" si="0"/>
        <v>0</v>
      </c>
    </row>
    <row r="23" spans="1:9" ht="18" customHeight="1">
      <c r="A23" s="91"/>
      <c r="B23" s="90" t="s">
        <v>16</v>
      </c>
      <c r="C23" s="90"/>
      <c r="D23" s="89"/>
      <c r="E23" s="333">
        <f>SUM(E14:E22)</f>
        <v>0</v>
      </c>
      <c r="F23" s="334"/>
      <c r="G23" s="88">
        <f>SUM(G14:G22)</f>
        <v>0</v>
      </c>
      <c r="H23" s="88">
        <f>SUM(H14:H22)</f>
        <v>0</v>
      </c>
      <c r="I23" s="88">
        <f>SUM(I14:I22)</f>
        <v>0</v>
      </c>
    </row>
    <row r="24" spans="1:9" ht="18" customHeight="1">
      <c r="A24" s="76" t="s">
        <v>216</v>
      </c>
      <c r="B24" s="75"/>
      <c r="C24" s="74"/>
      <c r="D24" s="73"/>
      <c r="E24" s="319">
        <f>E13-E23</f>
        <v>0</v>
      </c>
      <c r="F24" s="320"/>
      <c r="G24" s="72">
        <f>G13-G23</f>
        <v>0</v>
      </c>
      <c r="H24" s="72">
        <f>H13-H23</f>
        <v>0</v>
      </c>
      <c r="I24" s="72">
        <f>I13-I23</f>
        <v>0</v>
      </c>
    </row>
    <row r="25" spans="1:9" ht="27" customHeight="1">
      <c r="A25" s="87"/>
      <c r="B25" s="330" t="s">
        <v>215</v>
      </c>
      <c r="C25" s="330"/>
      <c r="D25" s="86"/>
      <c r="E25" s="317">
        <v>0</v>
      </c>
      <c r="F25" s="318"/>
      <c r="G25" s="158">
        <v>0</v>
      </c>
      <c r="H25" s="158">
        <v>0</v>
      </c>
      <c r="I25" s="71">
        <f>E25+G25+H25</f>
        <v>0</v>
      </c>
    </row>
    <row r="26" spans="1:9" ht="24" customHeight="1">
      <c r="A26" s="76"/>
      <c r="B26" s="330" t="s">
        <v>214</v>
      </c>
      <c r="C26" s="330"/>
      <c r="D26" s="73"/>
      <c r="E26" s="317">
        <v>0</v>
      </c>
      <c r="F26" s="318"/>
      <c r="G26" s="158">
        <v>0</v>
      </c>
      <c r="H26" s="158">
        <v>0</v>
      </c>
      <c r="I26" s="71">
        <f>E26+G26+H26</f>
        <v>0</v>
      </c>
    </row>
    <row r="27" spans="1:9" ht="24" customHeight="1">
      <c r="A27" s="76"/>
      <c r="B27" s="330" t="s">
        <v>213</v>
      </c>
      <c r="C27" s="330"/>
      <c r="D27" s="73"/>
      <c r="E27" s="317">
        <v>0</v>
      </c>
      <c r="F27" s="318"/>
      <c r="G27" s="158">
        <v>0</v>
      </c>
      <c r="H27" s="158">
        <v>0</v>
      </c>
      <c r="I27" s="71">
        <f>E27+G27+H27</f>
        <v>0</v>
      </c>
    </row>
    <row r="28" spans="1:9" ht="28.5" customHeight="1">
      <c r="A28" s="346" t="s">
        <v>212</v>
      </c>
      <c r="B28" s="347"/>
      <c r="C28" s="347"/>
      <c r="D28" s="348"/>
      <c r="E28" s="331">
        <f>+E24+E25-E26+E27</f>
        <v>0</v>
      </c>
      <c r="F28" s="332"/>
      <c r="G28" s="85">
        <f>G24+G25-G26+G27</f>
        <v>0</v>
      </c>
      <c r="H28" s="84">
        <f>H24+H25-H26+H27</f>
        <v>0</v>
      </c>
      <c r="I28" s="84">
        <f>I24+I25-I26+I27</f>
        <v>0</v>
      </c>
    </row>
    <row r="29" spans="1:9" ht="6" customHeight="1">
      <c r="A29" s="81"/>
      <c r="B29" s="83"/>
      <c r="C29" s="82"/>
      <c r="D29" s="80"/>
      <c r="E29" s="81"/>
      <c r="F29" s="80"/>
      <c r="G29" s="79"/>
      <c r="H29" s="79"/>
      <c r="I29" s="79"/>
    </row>
    <row r="30" spans="1:9" ht="20.45" customHeight="1">
      <c r="A30" s="307" t="s">
        <v>211</v>
      </c>
      <c r="B30" s="308"/>
      <c r="C30" s="308"/>
      <c r="D30" s="309"/>
      <c r="E30" s="310">
        <v>0</v>
      </c>
      <c r="F30" s="311"/>
      <c r="G30" s="78"/>
      <c r="H30" s="78"/>
      <c r="I30" s="71">
        <f>E30</f>
        <v>0</v>
      </c>
    </row>
    <row r="31" spans="1:9" ht="22.9" customHeight="1">
      <c r="A31" s="314" t="s">
        <v>210</v>
      </c>
      <c r="B31" s="315"/>
      <c r="C31" s="315"/>
      <c r="D31" s="316"/>
      <c r="E31" s="317">
        <v>0</v>
      </c>
      <c r="F31" s="318"/>
      <c r="G31" s="78"/>
      <c r="H31" s="78"/>
      <c r="I31" s="71">
        <f>E31</f>
        <v>0</v>
      </c>
    </row>
    <row r="32" spans="1:9" ht="30" customHeight="1">
      <c r="A32" s="307" t="s">
        <v>209</v>
      </c>
      <c r="B32" s="308"/>
      <c r="C32" s="308"/>
      <c r="D32" s="309"/>
      <c r="E32" s="319">
        <f>+E30+E31+E28</f>
        <v>0</v>
      </c>
      <c r="F32" s="320"/>
      <c r="G32" s="77">
        <f>+G28</f>
        <v>0</v>
      </c>
      <c r="H32" s="77">
        <f>+H28</f>
        <v>0</v>
      </c>
      <c r="I32" s="71">
        <f>I30+I28+I31</f>
        <v>0</v>
      </c>
    </row>
    <row r="33" spans="1:9" ht="24.95" customHeight="1">
      <c r="A33" s="321" t="s">
        <v>208</v>
      </c>
      <c r="B33" s="322"/>
      <c r="C33" s="322"/>
      <c r="D33" s="322"/>
      <c r="E33" s="322"/>
      <c r="F33" s="322"/>
      <c r="G33" s="322"/>
      <c r="H33" s="322"/>
      <c r="I33" s="323"/>
    </row>
    <row r="34" spans="1:9" ht="25.5" customHeight="1">
      <c r="A34" s="349" t="s">
        <v>264</v>
      </c>
      <c r="B34" s="350"/>
      <c r="C34" s="350"/>
      <c r="D34" s="351"/>
      <c r="E34" s="317">
        <v>0</v>
      </c>
      <c r="F34" s="318"/>
      <c r="G34" s="158">
        <v>0</v>
      </c>
      <c r="H34" s="158">
        <v>0</v>
      </c>
      <c r="I34" s="71">
        <f>E34+G34+H34</f>
        <v>0</v>
      </c>
    </row>
    <row r="35" spans="1:9" ht="18" customHeight="1">
      <c r="A35" s="76" t="s">
        <v>257</v>
      </c>
      <c r="B35" s="75"/>
      <c r="C35" s="74"/>
      <c r="D35" s="73"/>
      <c r="E35" s="317">
        <v>0</v>
      </c>
      <c r="F35" s="318"/>
      <c r="G35" s="158">
        <v>0</v>
      </c>
      <c r="H35" s="158">
        <v>0</v>
      </c>
      <c r="I35" s="71">
        <f>E35+G35+H35</f>
        <v>0</v>
      </c>
    </row>
    <row r="36" spans="1:9" ht="27" customHeight="1">
      <c r="A36" s="324" t="s">
        <v>287</v>
      </c>
      <c r="B36" s="325"/>
      <c r="C36" s="325"/>
      <c r="D36" s="326"/>
      <c r="E36" s="317">
        <v>0</v>
      </c>
      <c r="F36" s="318"/>
      <c r="G36" s="158">
        <v>0</v>
      </c>
      <c r="H36" s="158">
        <v>0</v>
      </c>
      <c r="I36" s="71">
        <f>E36+G36+H36</f>
        <v>0</v>
      </c>
    </row>
    <row r="37" spans="1:9" ht="15" customHeight="1">
      <c r="A37" s="327" t="s">
        <v>288</v>
      </c>
      <c r="B37" s="328"/>
      <c r="C37" s="328"/>
      <c r="D37" s="329"/>
      <c r="E37" s="317">
        <v>0</v>
      </c>
      <c r="F37" s="318"/>
      <c r="G37" s="158">
        <v>0</v>
      </c>
      <c r="H37" s="158">
        <v>0</v>
      </c>
      <c r="I37" s="71">
        <f>E37+G37+H37</f>
        <v>0</v>
      </c>
    </row>
    <row r="38" spans="1:9" ht="18.75" customHeight="1">
      <c r="A38" s="343" t="s">
        <v>258</v>
      </c>
      <c r="B38" s="344"/>
      <c r="C38" s="344"/>
      <c r="D38" s="345"/>
      <c r="E38" s="319">
        <f>+E32-E34-E35-E36-E37</f>
        <v>0</v>
      </c>
      <c r="F38" s="320"/>
      <c r="G38" s="72">
        <f>+G32-G34-G35-G36-G37</f>
        <v>0</v>
      </c>
      <c r="H38" s="72">
        <f>+H32-H34-H35-H36-H37</f>
        <v>0</v>
      </c>
      <c r="I38" s="71">
        <f>E38+G38+H38</f>
        <v>0</v>
      </c>
    </row>
    <row r="39" spans="1:9" ht="28.15" customHeight="1">
      <c r="A39" s="312"/>
      <c r="B39" s="313"/>
      <c r="C39" s="313"/>
      <c r="D39" s="313"/>
      <c r="E39" s="313"/>
      <c r="F39" s="313"/>
      <c r="G39" s="313"/>
      <c r="H39" s="313"/>
      <c r="I39" s="313"/>
    </row>
    <row r="40" spans="1:9">
      <c r="A40" s="69"/>
      <c r="B40" s="70"/>
      <c r="C40" s="69"/>
      <c r="D40" s="69"/>
      <c r="E40" s="69"/>
      <c r="F40" s="69"/>
      <c r="G40" s="69"/>
      <c r="H40" s="69"/>
      <c r="I40" s="69"/>
    </row>
  </sheetData>
  <sheetProtection password="D461" sheet="1" objects="1" scenarios="1"/>
  <mergeCells count="46">
    <mergeCell ref="E11:F11"/>
    <mergeCell ref="A38:D38"/>
    <mergeCell ref="E35:F35"/>
    <mergeCell ref="A28:D28"/>
    <mergeCell ref="A34:D34"/>
    <mergeCell ref="B22:C22"/>
    <mergeCell ref="E22:F22"/>
    <mergeCell ref="E12:F12"/>
    <mergeCell ref="E13:F13"/>
    <mergeCell ref="E15:F15"/>
    <mergeCell ref="E16:F16"/>
    <mergeCell ref="E17:F17"/>
    <mergeCell ref="E18:F18"/>
    <mergeCell ref="B19:C19"/>
    <mergeCell ref="E19:F19"/>
    <mergeCell ref="E20:F20"/>
    <mergeCell ref="E6:I6"/>
    <mergeCell ref="E7:I7"/>
    <mergeCell ref="A8:C8"/>
    <mergeCell ref="E8:F8"/>
    <mergeCell ref="E9:F9"/>
    <mergeCell ref="B21:C21"/>
    <mergeCell ref="E21:F21"/>
    <mergeCell ref="E23:F23"/>
    <mergeCell ref="E24:F24"/>
    <mergeCell ref="B25:C25"/>
    <mergeCell ref="E25:F25"/>
    <mergeCell ref="B26:C26"/>
    <mergeCell ref="E26:F26"/>
    <mergeCell ref="B27:C27"/>
    <mergeCell ref="E27:F27"/>
    <mergeCell ref="E28:F28"/>
    <mergeCell ref="A30:D30"/>
    <mergeCell ref="E30:F30"/>
    <mergeCell ref="A39:I39"/>
    <mergeCell ref="A31:D31"/>
    <mergeCell ref="E31:F31"/>
    <mergeCell ref="A32:D32"/>
    <mergeCell ref="E32:F32"/>
    <mergeCell ref="A33:I33"/>
    <mergeCell ref="E34:F34"/>
    <mergeCell ref="A36:D36"/>
    <mergeCell ref="E36:F36"/>
    <mergeCell ref="A37:D37"/>
    <mergeCell ref="E37:F37"/>
    <mergeCell ref="E38:F38"/>
  </mergeCells>
  <printOptions horizontalCentered="1"/>
  <pageMargins left="0.25" right="0.25" top="0.65" bottom="0.85" header="0.5" footer="0.5"/>
  <pageSetup scale="87" orientation="portrait" r:id="rId1"/>
  <headerFooter alignWithMargins="0">
    <oddFooter>&amp;L&amp;D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04D1D-80DC-45C3-B4DD-BF6223B75BC4}">
  <sheetPr>
    <pageSetUpPr fitToPage="1"/>
  </sheetPr>
  <dimension ref="A1:K40"/>
  <sheetViews>
    <sheetView zoomScaleNormal="100" workbookViewId="0">
      <selection activeCell="G13" sqref="G13"/>
    </sheetView>
  </sheetViews>
  <sheetFormatPr defaultRowHeight="12.75"/>
  <cols>
    <col min="1" max="1" width="4.7109375" style="68" customWidth="1"/>
    <col min="2" max="2" width="0.85546875" style="68" customWidth="1"/>
    <col min="3" max="3" width="23.7109375" style="68" customWidth="1"/>
    <col min="4" max="4" width="2.7109375" style="68" customWidth="1"/>
    <col min="5" max="5" width="12.7109375" style="68" customWidth="1"/>
    <col min="6" max="6" width="2.7109375" style="68" customWidth="1"/>
    <col min="7" max="9" width="16.7109375" style="68" customWidth="1"/>
    <col min="10" max="16384" width="9.140625" style="68"/>
  </cols>
  <sheetData>
    <row r="1" spans="1:11">
      <c r="A1" s="69" t="s">
        <v>188</v>
      </c>
      <c r="B1" s="69"/>
      <c r="C1" s="69"/>
      <c r="D1" s="69"/>
      <c r="E1" s="69"/>
      <c r="F1" s="69"/>
      <c r="G1" s="69"/>
      <c r="H1" s="69"/>
      <c r="I1" s="69"/>
    </row>
    <row r="2" spans="1:11">
      <c r="A2" s="69" t="s">
        <v>262</v>
      </c>
      <c r="B2" s="69"/>
      <c r="C2" s="69"/>
      <c r="D2" s="69"/>
      <c r="E2" s="69"/>
      <c r="F2" s="69"/>
      <c r="G2" s="69"/>
      <c r="H2" s="69"/>
      <c r="I2" s="69"/>
    </row>
    <row r="3" spans="1:11" ht="9.6" customHeight="1">
      <c r="A3" s="69"/>
      <c r="B3" s="69"/>
      <c r="C3" s="69"/>
      <c r="D3" s="69"/>
      <c r="E3" s="69"/>
      <c r="F3" s="69"/>
      <c r="G3" s="69"/>
      <c r="H3" s="69"/>
      <c r="I3" s="69"/>
    </row>
    <row r="4" spans="1:11">
      <c r="A4" s="109" t="s">
        <v>240</v>
      </c>
      <c r="B4" s="69"/>
      <c r="C4" s="109" t="s">
        <v>234</v>
      </c>
      <c r="D4" s="69"/>
      <c r="E4" s="69"/>
      <c r="F4" s="69"/>
      <c r="G4" s="69"/>
      <c r="H4" s="69"/>
      <c r="I4" s="69"/>
      <c r="K4" s="68" t="s">
        <v>251</v>
      </c>
    </row>
    <row r="5" spans="1:11">
      <c r="A5" s="109"/>
      <c r="B5" s="69"/>
      <c r="C5" s="109"/>
      <c r="D5" s="69"/>
      <c r="E5" s="69"/>
      <c r="F5" s="69"/>
      <c r="G5" s="69"/>
      <c r="H5" s="69"/>
      <c r="I5" s="69"/>
    </row>
    <row r="6" spans="1:11" ht="15">
      <c r="A6" s="109"/>
      <c r="B6" s="69"/>
      <c r="C6" s="109"/>
      <c r="D6" s="69"/>
      <c r="E6" s="335" t="s">
        <v>17</v>
      </c>
      <c r="F6" s="335"/>
      <c r="G6" s="335"/>
      <c r="H6" s="335"/>
      <c r="I6" s="335"/>
    </row>
    <row r="7" spans="1:11">
      <c r="A7" s="69"/>
      <c r="B7" s="69"/>
      <c r="C7" s="69"/>
      <c r="D7" s="108" t="s">
        <v>14</v>
      </c>
      <c r="E7" s="361">
        <f>'Page 3a GF-UR'!E7:I7</f>
        <v>0</v>
      </c>
      <c r="F7" s="361"/>
      <c r="G7" s="361"/>
      <c r="H7" s="361"/>
      <c r="I7" s="361"/>
    </row>
    <row r="8" spans="1:11" ht="108">
      <c r="A8" s="337" t="s">
        <v>2</v>
      </c>
      <c r="B8" s="338"/>
      <c r="C8" s="338"/>
      <c r="D8" s="107"/>
      <c r="E8" s="339" t="s">
        <v>233</v>
      </c>
      <c r="F8" s="340"/>
      <c r="G8" s="106" t="s">
        <v>232</v>
      </c>
      <c r="H8" s="106" t="s">
        <v>231</v>
      </c>
      <c r="I8" s="106" t="s">
        <v>230</v>
      </c>
    </row>
    <row r="9" spans="1:11" ht="23.25" customHeight="1">
      <c r="A9" s="105"/>
      <c r="B9" s="104"/>
      <c r="C9" s="104"/>
      <c r="D9" s="92"/>
      <c r="E9" s="362" t="str">
        <f>+'Page 3a GF-UR'!E9:F9</f>
        <v>(               )</v>
      </c>
      <c r="F9" s="363"/>
      <c r="G9" s="103"/>
      <c r="H9" s="103"/>
      <c r="I9" s="103"/>
    </row>
    <row r="10" spans="1:11">
      <c r="A10" s="102" t="s">
        <v>228</v>
      </c>
      <c r="B10" s="100"/>
      <c r="C10" s="100"/>
      <c r="D10" s="99"/>
      <c r="E10" s="98"/>
      <c r="F10" s="97"/>
      <c r="G10" s="96"/>
      <c r="H10" s="96"/>
      <c r="I10" s="96"/>
    </row>
    <row r="11" spans="1:11" ht="18" customHeight="1">
      <c r="A11" s="95"/>
      <c r="B11" s="94" t="s">
        <v>227</v>
      </c>
      <c r="C11" s="93"/>
      <c r="D11" s="92"/>
      <c r="E11" s="310">
        <v>0</v>
      </c>
      <c r="F11" s="311"/>
      <c r="G11" s="157">
        <v>0</v>
      </c>
      <c r="H11" s="157">
        <v>0</v>
      </c>
      <c r="I11" s="71">
        <f>E11+G11+H11</f>
        <v>0</v>
      </c>
    </row>
    <row r="12" spans="1:11" ht="18" customHeight="1">
      <c r="A12" s="76"/>
      <c r="B12" s="75" t="s">
        <v>226</v>
      </c>
      <c r="C12" s="74"/>
      <c r="D12" s="73"/>
      <c r="E12" s="317">
        <v>0</v>
      </c>
      <c r="F12" s="318"/>
      <c r="G12" s="158">
        <v>0</v>
      </c>
      <c r="H12" s="158">
        <v>0</v>
      </c>
      <c r="I12" s="71">
        <f>E12+G12+H12</f>
        <v>0</v>
      </c>
    </row>
    <row r="13" spans="1:11" ht="18" customHeight="1">
      <c r="A13" s="91"/>
      <c r="B13" s="90" t="s">
        <v>15</v>
      </c>
      <c r="C13" s="90"/>
      <c r="D13" s="89"/>
      <c r="E13" s="352">
        <f>SUM(E10:E12)</f>
        <v>0</v>
      </c>
      <c r="F13" s="353"/>
      <c r="G13" s="88">
        <f>SUM(G10:G12)</f>
        <v>0</v>
      </c>
      <c r="H13" s="88">
        <f>SUM(H10:H12)</f>
        <v>0</v>
      </c>
      <c r="I13" s="88">
        <f>SUM(I10:I12)</f>
        <v>0</v>
      </c>
    </row>
    <row r="14" spans="1:11">
      <c r="A14" s="102" t="s">
        <v>225</v>
      </c>
      <c r="B14" s="101"/>
      <c r="C14" s="100"/>
      <c r="D14" s="99"/>
      <c r="E14" s="98"/>
      <c r="F14" s="97"/>
      <c r="G14" s="96"/>
      <c r="H14" s="96"/>
      <c r="I14" s="96"/>
    </row>
    <row r="15" spans="1:11" ht="18" customHeight="1">
      <c r="A15" s="95"/>
      <c r="B15" s="94" t="s">
        <v>224</v>
      </c>
      <c r="C15" s="93"/>
      <c r="D15" s="92"/>
      <c r="E15" s="310">
        <v>0</v>
      </c>
      <c r="F15" s="311"/>
      <c r="G15" s="157">
        <v>0</v>
      </c>
      <c r="H15" s="157">
        <v>0</v>
      </c>
      <c r="I15" s="71">
        <f t="shared" ref="I15:I22" si="0">E15+G15+H15</f>
        <v>0</v>
      </c>
    </row>
    <row r="16" spans="1:11" ht="18" customHeight="1">
      <c r="A16" s="76"/>
      <c r="B16" s="75" t="s">
        <v>223</v>
      </c>
      <c r="C16" s="74"/>
      <c r="D16" s="73"/>
      <c r="E16" s="317">
        <v>0</v>
      </c>
      <c r="F16" s="318"/>
      <c r="G16" s="158">
        <v>0</v>
      </c>
      <c r="H16" s="158">
        <v>0</v>
      </c>
      <c r="I16" s="71">
        <f t="shared" si="0"/>
        <v>0</v>
      </c>
    </row>
    <row r="17" spans="1:11" ht="18" customHeight="1">
      <c r="A17" s="76"/>
      <c r="B17" s="75" t="s">
        <v>222</v>
      </c>
      <c r="C17" s="74"/>
      <c r="D17" s="73"/>
      <c r="E17" s="317">
        <v>0</v>
      </c>
      <c r="F17" s="318"/>
      <c r="G17" s="158">
        <v>0</v>
      </c>
      <c r="H17" s="158">
        <v>0</v>
      </c>
      <c r="I17" s="71">
        <f t="shared" si="0"/>
        <v>0</v>
      </c>
    </row>
    <row r="18" spans="1:11" ht="18" customHeight="1">
      <c r="A18" s="76"/>
      <c r="B18" s="75" t="s">
        <v>221</v>
      </c>
      <c r="C18" s="74"/>
      <c r="D18" s="73"/>
      <c r="E18" s="317">
        <v>0</v>
      </c>
      <c r="F18" s="318"/>
      <c r="G18" s="158">
        <v>0</v>
      </c>
      <c r="H18" s="158">
        <v>0</v>
      </c>
      <c r="I18" s="71">
        <f t="shared" si="0"/>
        <v>0</v>
      </c>
    </row>
    <row r="19" spans="1:11" ht="23.1" customHeight="1">
      <c r="A19" s="76"/>
      <c r="B19" s="330" t="s">
        <v>220</v>
      </c>
      <c r="C19" s="360"/>
      <c r="D19" s="73"/>
      <c r="E19" s="317">
        <v>0</v>
      </c>
      <c r="F19" s="318"/>
      <c r="G19" s="158">
        <v>0</v>
      </c>
      <c r="H19" s="158">
        <v>0</v>
      </c>
      <c r="I19" s="71">
        <f t="shared" si="0"/>
        <v>0</v>
      </c>
    </row>
    <row r="20" spans="1:11" ht="18" customHeight="1">
      <c r="A20" s="76"/>
      <c r="B20" s="75" t="s">
        <v>219</v>
      </c>
      <c r="C20" s="74"/>
      <c r="D20" s="73"/>
      <c r="E20" s="317">
        <v>0</v>
      </c>
      <c r="F20" s="318"/>
      <c r="G20" s="158">
        <v>0</v>
      </c>
      <c r="H20" s="158">
        <v>0</v>
      </c>
      <c r="I20" s="71">
        <f t="shared" si="0"/>
        <v>0</v>
      </c>
    </row>
    <row r="21" spans="1:11" ht="23.1" customHeight="1">
      <c r="A21" s="76"/>
      <c r="B21" s="330" t="s">
        <v>218</v>
      </c>
      <c r="C21" s="360"/>
      <c r="D21" s="73"/>
      <c r="E21" s="317">
        <v>0</v>
      </c>
      <c r="F21" s="318"/>
      <c r="G21" s="158">
        <v>0</v>
      </c>
      <c r="H21" s="158">
        <v>0</v>
      </c>
      <c r="I21" s="71">
        <f t="shared" si="0"/>
        <v>0</v>
      </c>
    </row>
    <row r="22" spans="1:11" ht="23.1" customHeight="1">
      <c r="A22" s="76"/>
      <c r="B22" s="330" t="s">
        <v>217</v>
      </c>
      <c r="C22" s="330"/>
      <c r="D22" s="73"/>
      <c r="E22" s="317">
        <v>0</v>
      </c>
      <c r="F22" s="318"/>
      <c r="G22" s="158">
        <v>0</v>
      </c>
      <c r="H22" s="158">
        <v>0</v>
      </c>
      <c r="I22" s="71">
        <f t="shared" si="0"/>
        <v>0</v>
      </c>
      <c r="K22" s="159"/>
    </row>
    <row r="23" spans="1:11" ht="18" customHeight="1">
      <c r="A23" s="91"/>
      <c r="B23" s="90" t="s">
        <v>16</v>
      </c>
      <c r="C23" s="90"/>
      <c r="D23" s="89"/>
      <c r="E23" s="333">
        <f>SUM(E14:E22)</f>
        <v>0</v>
      </c>
      <c r="F23" s="334"/>
      <c r="G23" s="88">
        <f>SUM(G14:G22)</f>
        <v>0</v>
      </c>
      <c r="H23" s="88">
        <f>SUM(H14:H22)</f>
        <v>0</v>
      </c>
      <c r="I23" s="88">
        <f>SUM(I14:I22)</f>
        <v>0</v>
      </c>
    </row>
    <row r="24" spans="1:11" ht="18" customHeight="1">
      <c r="A24" s="76" t="s">
        <v>216</v>
      </c>
      <c r="B24" s="75"/>
      <c r="C24" s="74"/>
      <c r="D24" s="73"/>
      <c r="E24" s="319">
        <f>E13-E23</f>
        <v>0</v>
      </c>
      <c r="F24" s="320"/>
      <c r="G24" s="72">
        <f>G13-G23</f>
        <v>0</v>
      </c>
      <c r="H24" s="72">
        <f>H13-H23</f>
        <v>0</v>
      </c>
      <c r="I24" s="72">
        <f>I13-I23</f>
        <v>0</v>
      </c>
    </row>
    <row r="25" spans="1:11" ht="27" customHeight="1">
      <c r="A25" s="87"/>
      <c r="B25" s="330" t="s">
        <v>215</v>
      </c>
      <c r="C25" s="330"/>
      <c r="D25" s="86"/>
      <c r="E25" s="317">
        <v>0</v>
      </c>
      <c r="F25" s="318"/>
      <c r="G25" s="158">
        <v>0</v>
      </c>
      <c r="H25" s="158">
        <v>0</v>
      </c>
      <c r="I25" s="71">
        <f>E25+G25+H25</f>
        <v>0</v>
      </c>
    </row>
    <row r="26" spans="1:11" ht="24" customHeight="1">
      <c r="A26" s="76"/>
      <c r="B26" s="330" t="s">
        <v>214</v>
      </c>
      <c r="C26" s="330"/>
      <c r="D26" s="73"/>
      <c r="E26" s="317">
        <v>0</v>
      </c>
      <c r="F26" s="318"/>
      <c r="G26" s="158">
        <v>0</v>
      </c>
      <c r="H26" s="158">
        <v>0</v>
      </c>
      <c r="I26" s="71">
        <f>E26+G26+H26</f>
        <v>0</v>
      </c>
    </row>
    <row r="27" spans="1:11" ht="24" customHeight="1">
      <c r="A27" s="76"/>
      <c r="B27" s="330" t="s">
        <v>213</v>
      </c>
      <c r="C27" s="330"/>
      <c r="D27" s="73"/>
      <c r="E27" s="358">
        <v>0</v>
      </c>
      <c r="F27" s="359"/>
      <c r="G27" s="158">
        <v>0</v>
      </c>
      <c r="H27" s="158">
        <v>0</v>
      </c>
      <c r="I27" s="71">
        <f>E27+G27+H27</f>
        <v>0</v>
      </c>
    </row>
    <row r="28" spans="1:11" ht="28.5" customHeight="1">
      <c r="A28" s="346" t="s">
        <v>212</v>
      </c>
      <c r="B28" s="347"/>
      <c r="C28" s="347"/>
      <c r="D28" s="348"/>
      <c r="E28" s="331">
        <f>+E24+E25-E26+E27</f>
        <v>0</v>
      </c>
      <c r="F28" s="332"/>
      <c r="G28" s="85">
        <f>G24+G25-G26+G27</f>
        <v>0</v>
      </c>
      <c r="H28" s="84">
        <f>H24+H25-H26+H27</f>
        <v>0</v>
      </c>
      <c r="I28" s="84">
        <f>I24+I25-I26+I27</f>
        <v>0</v>
      </c>
    </row>
    <row r="29" spans="1:11" ht="6" customHeight="1">
      <c r="A29" s="81"/>
      <c r="B29" s="83"/>
      <c r="C29" s="82"/>
      <c r="D29" s="80"/>
      <c r="E29" s="81"/>
      <c r="F29" s="80"/>
      <c r="G29" s="79"/>
      <c r="H29" s="79"/>
      <c r="I29" s="79"/>
    </row>
    <row r="30" spans="1:11" ht="20.45" customHeight="1">
      <c r="A30" s="307" t="s">
        <v>211</v>
      </c>
      <c r="B30" s="354"/>
      <c r="C30" s="354"/>
      <c r="D30" s="355"/>
      <c r="E30" s="310">
        <v>0</v>
      </c>
      <c r="F30" s="311"/>
      <c r="G30" s="78"/>
      <c r="H30" s="78"/>
      <c r="I30" s="71">
        <f>E30</f>
        <v>0</v>
      </c>
    </row>
    <row r="31" spans="1:11" ht="22.9" customHeight="1">
      <c r="A31" s="314" t="s">
        <v>210</v>
      </c>
      <c r="B31" s="315"/>
      <c r="C31" s="315"/>
      <c r="D31" s="316"/>
      <c r="E31" s="310">
        <v>0</v>
      </c>
      <c r="F31" s="311"/>
      <c r="G31" s="78"/>
      <c r="H31" s="78"/>
      <c r="I31" s="71">
        <f>E31</f>
        <v>0</v>
      </c>
    </row>
    <row r="32" spans="1:11" ht="30" customHeight="1">
      <c r="A32" s="307" t="s">
        <v>209</v>
      </c>
      <c r="B32" s="354"/>
      <c r="C32" s="354"/>
      <c r="D32" s="355"/>
      <c r="E32" s="319">
        <f>+E30+E31+E28</f>
        <v>0</v>
      </c>
      <c r="F32" s="320"/>
      <c r="G32" s="77">
        <f>+G28</f>
        <v>0</v>
      </c>
      <c r="H32" s="77">
        <f>+H28</f>
        <v>0</v>
      </c>
      <c r="I32" s="71">
        <f>I30+I28+I31</f>
        <v>0</v>
      </c>
    </row>
    <row r="33" spans="1:11" ht="24.95" customHeight="1">
      <c r="A33" s="321" t="s">
        <v>208</v>
      </c>
      <c r="B33" s="322"/>
      <c r="C33" s="322"/>
      <c r="D33" s="322"/>
      <c r="E33" s="322"/>
      <c r="F33" s="322"/>
      <c r="G33" s="322"/>
      <c r="H33" s="322"/>
      <c r="I33" s="323"/>
    </row>
    <row r="34" spans="1:11" ht="25.5" customHeight="1">
      <c r="A34" s="349" t="s">
        <v>291</v>
      </c>
      <c r="B34" s="350"/>
      <c r="C34" s="350"/>
      <c r="D34" s="351"/>
      <c r="E34" s="317">
        <v>0</v>
      </c>
      <c r="F34" s="318"/>
      <c r="G34" s="158">
        <v>0</v>
      </c>
      <c r="H34" s="158">
        <v>0</v>
      </c>
      <c r="I34" s="71">
        <f>E34+G34+H34</f>
        <v>0</v>
      </c>
    </row>
    <row r="35" spans="1:11" ht="18" customHeight="1">
      <c r="A35" s="76" t="s">
        <v>290</v>
      </c>
      <c r="B35" s="75"/>
      <c r="C35" s="74"/>
      <c r="D35" s="73"/>
      <c r="E35" s="317">
        <v>0</v>
      </c>
      <c r="F35" s="318"/>
      <c r="G35" s="158">
        <v>0</v>
      </c>
      <c r="H35" s="158">
        <v>0</v>
      </c>
      <c r="I35" s="71">
        <f>E35+G35+H35</f>
        <v>0</v>
      </c>
    </row>
    <row r="36" spans="1:11" ht="27" customHeight="1">
      <c r="A36" s="324" t="s">
        <v>289</v>
      </c>
      <c r="B36" s="356"/>
      <c r="C36" s="356"/>
      <c r="D36" s="357"/>
      <c r="E36" s="317">
        <v>0</v>
      </c>
      <c r="F36" s="318"/>
      <c r="G36" s="158">
        <v>0</v>
      </c>
      <c r="H36" s="158">
        <v>0</v>
      </c>
      <c r="I36" s="71">
        <f>E36+G36+H36</f>
        <v>0</v>
      </c>
    </row>
    <row r="37" spans="1:11" ht="15" customHeight="1">
      <c r="A37" s="324" t="s">
        <v>292</v>
      </c>
      <c r="B37" s="356"/>
      <c r="C37" s="356"/>
      <c r="D37" s="357"/>
      <c r="E37" s="317">
        <v>0</v>
      </c>
      <c r="F37" s="318"/>
      <c r="G37" s="158">
        <v>0</v>
      </c>
      <c r="H37" s="158">
        <v>0</v>
      </c>
      <c r="I37" s="71">
        <f>E37+G37+H37</f>
        <v>0</v>
      </c>
    </row>
    <row r="38" spans="1:11" ht="18.75" customHeight="1">
      <c r="A38" s="349" t="s">
        <v>293</v>
      </c>
      <c r="B38" s="350"/>
      <c r="C38" s="350"/>
      <c r="D38" s="351"/>
      <c r="E38" s="319">
        <f>+E32-E34-E35-E36-E37</f>
        <v>0</v>
      </c>
      <c r="F38" s="320"/>
      <c r="G38" s="72">
        <f>+G32-G34-G35-G36-G37</f>
        <v>0</v>
      </c>
      <c r="H38" s="72">
        <f>+H32-H34-H35-H36-H37</f>
        <v>0</v>
      </c>
      <c r="I38" s="71">
        <f>E38+G38+H38</f>
        <v>0</v>
      </c>
    </row>
    <row r="39" spans="1:11" ht="28.15" customHeight="1">
      <c r="A39" s="312"/>
      <c r="B39" s="313"/>
      <c r="C39" s="313"/>
      <c r="D39" s="313"/>
      <c r="E39" s="313"/>
      <c r="F39" s="313"/>
      <c r="G39" s="313"/>
      <c r="H39" s="313"/>
      <c r="I39" s="313"/>
      <c r="K39" s="110"/>
    </row>
    <row r="40" spans="1:11">
      <c r="A40" s="69"/>
      <c r="B40" s="70"/>
      <c r="C40" s="69"/>
      <c r="D40" s="69"/>
      <c r="E40" s="69"/>
      <c r="F40" s="69"/>
      <c r="G40" s="69"/>
      <c r="H40" s="69"/>
      <c r="I40" s="69"/>
    </row>
  </sheetData>
  <sheetProtection algorithmName="SHA-512" hashValue="4QnXw71EUTPUZKUA+mVe8vPqcoebEcEOnXdL1MaGcwNY9dMYDJCoYxmx0qQL+1V+qetrJ4zEQTizShpZw0l+Cg==" saltValue="YDIqF1+zNCK6ahaq7nBD/A==" spinCount="100000" sheet="1" objects="1" scenarios="1"/>
  <mergeCells count="46">
    <mergeCell ref="E11:F11"/>
    <mergeCell ref="A38:D38"/>
    <mergeCell ref="E35:F35"/>
    <mergeCell ref="A28:D28"/>
    <mergeCell ref="A34:D34"/>
    <mergeCell ref="B22:C22"/>
    <mergeCell ref="E22:F22"/>
    <mergeCell ref="E12:F12"/>
    <mergeCell ref="E13:F13"/>
    <mergeCell ref="E15:F15"/>
    <mergeCell ref="E16:F16"/>
    <mergeCell ref="E17:F17"/>
    <mergeCell ref="E18:F18"/>
    <mergeCell ref="B19:C19"/>
    <mergeCell ref="E19:F19"/>
    <mergeCell ref="E20:F20"/>
    <mergeCell ref="E6:I6"/>
    <mergeCell ref="E7:I7"/>
    <mergeCell ref="A8:C8"/>
    <mergeCell ref="E8:F8"/>
    <mergeCell ref="E9:F9"/>
    <mergeCell ref="B21:C21"/>
    <mergeCell ref="E21:F21"/>
    <mergeCell ref="E23:F23"/>
    <mergeCell ref="E24:F24"/>
    <mergeCell ref="B25:C25"/>
    <mergeCell ref="E25:F25"/>
    <mergeCell ref="B26:C26"/>
    <mergeCell ref="E26:F26"/>
    <mergeCell ref="B27:C27"/>
    <mergeCell ref="E27:F27"/>
    <mergeCell ref="E28:F28"/>
    <mergeCell ref="A30:D30"/>
    <mergeCell ref="E30:F30"/>
    <mergeCell ref="A39:I39"/>
    <mergeCell ref="A31:D31"/>
    <mergeCell ref="E31:F31"/>
    <mergeCell ref="A32:D32"/>
    <mergeCell ref="E32:F32"/>
    <mergeCell ref="A33:I33"/>
    <mergeCell ref="E34:F34"/>
    <mergeCell ref="A36:D36"/>
    <mergeCell ref="E36:F36"/>
    <mergeCell ref="A37:D37"/>
    <mergeCell ref="E37:F37"/>
    <mergeCell ref="E38:F38"/>
  </mergeCells>
  <conditionalFormatting sqref="A1:XFD27 A29:XFD33 A28 E28:XFD28 A35:XFD1048576 A34 E34:XFD34">
    <cfRule type="expression" dxfId="0" priority="1">
      <formula>"1. =CELL(""protect"", INDIRECT(ADDRESS(ROW(),COLUMN())))=1"</formula>
    </cfRule>
  </conditionalFormatting>
  <printOptions horizontalCentered="1"/>
  <pageMargins left="0.25" right="0.25" top="0.65" bottom="0.85" header="0.5" footer="0.5"/>
  <pageSetup scale="87" orientation="portrait" r:id="rId1"/>
  <headerFooter alignWithMargins="0">
    <oddFooter>&amp;L&amp;D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7A9D1-E74F-42B9-A3F2-3F948EE742EC}">
  <sheetPr>
    <pageSetUpPr fitToPage="1"/>
  </sheetPr>
  <dimension ref="A1:K40"/>
  <sheetViews>
    <sheetView zoomScaleNormal="100" workbookViewId="0">
      <selection activeCell="G13" sqref="G13"/>
    </sheetView>
  </sheetViews>
  <sheetFormatPr defaultRowHeight="12.75"/>
  <cols>
    <col min="1" max="1" width="4.7109375" style="68" customWidth="1"/>
    <col min="2" max="2" width="0.85546875" style="68" customWidth="1"/>
    <col min="3" max="3" width="23.7109375" style="68" customWidth="1"/>
    <col min="4" max="4" width="2.7109375" style="68" customWidth="1"/>
    <col min="5" max="5" width="12.7109375" style="68" customWidth="1"/>
    <col min="6" max="6" width="2.7109375" style="68" customWidth="1"/>
    <col min="7" max="9" width="16.7109375" style="68" customWidth="1"/>
    <col min="10" max="16384" width="9.140625" style="68"/>
  </cols>
  <sheetData>
    <row r="1" spans="1:11">
      <c r="A1" s="69" t="s">
        <v>188</v>
      </c>
      <c r="B1" s="69"/>
      <c r="C1" s="69"/>
      <c r="D1" s="69"/>
      <c r="E1" s="69"/>
      <c r="F1" s="69"/>
      <c r="G1" s="69"/>
      <c r="H1" s="69"/>
      <c r="I1" s="69"/>
    </row>
    <row r="2" spans="1:11">
      <c r="A2" s="69" t="s">
        <v>263</v>
      </c>
      <c r="B2" s="69"/>
      <c r="C2" s="69"/>
      <c r="D2" s="69"/>
      <c r="E2" s="69"/>
      <c r="F2" s="69"/>
      <c r="G2" s="69"/>
      <c r="H2" s="69"/>
      <c r="I2" s="69"/>
    </row>
    <row r="3" spans="1:11" ht="9.6" customHeight="1">
      <c r="A3" s="69"/>
      <c r="B3" s="69"/>
      <c r="C3" s="69"/>
      <c r="D3" s="69"/>
      <c r="E3" s="69"/>
      <c r="F3" s="69"/>
      <c r="G3" s="69"/>
      <c r="H3" s="69"/>
      <c r="I3" s="69"/>
    </row>
    <row r="4" spans="1:11">
      <c r="A4" s="109" t="s">
        <v>240</v>
      </c>
      <c r="B4" s="69"/>
      <c r="C4" s="109" t="s">
        <v>234</v>
      </c>
      <c r="D4" s="69"/>
      <c r="E4" s="69"/>
      <c r="F4" s="69"/>
      <c r="G4" s="69"/>
      <c r="H4" s="69"/>
      <c r="I4" s="69"/>
      <c r="K4" s="68" t="s">
        <v>251</v>
      </c>
    </row>
    <row r="5" spans="1:11">
      <c r="A5" s="109"/>
      <c r="B5" s="69"/>
      <c r="C5" s="109"/>
      <c r="D5" s="69"/>
      <c r="E5" s="69"/>
      <c r="F5" s="69"/>
      <c r="G5" s="69"/>
      <c r="H5" s="69"/>
      <c r="I5" s="69"/>
    </row>
    <row r="6" spans="1:11" ht="15">
      <c r="A6" s="109"/>
      <c r="B6" s="69"/>
      <c r="C6" s="109"/>
      <c r="D6" s="69"/>
      <c r="E6" s="335" t="s">
        <v>18</v>
      </c>
      <c r="F6" s="335"/>
      <c r="G6" s="335"/>
      <c r="H6" s="335"/>
      <c r="I6" s="335"/>
    </row>
    <row r="7" spans="1:11">
      <c r="A7" s="69"/>
      <c r="B7" s="69"/>
      <c r="C7" s="69"/>
      <c r="D7" s="108" t="s">
        <v>14</v>
      </c>
      <c r="E7" s="361">
        <f>'Page 3a GF-UR'!E7:I7</f>
        <v>0</v>
      </c>
      <c r="F7" s="361"/>
      <c r="G7" s="361"/>
      <c r="H7" s="361"/>
      <c r="I7" s="361"/>
    </row>
    <row r="8" spans="1:11" ht="108.75" customHeight="1">
      <c r="A8" s="337" t="s">
        <v>2</v>
      </c>
      <c r="B8" s="338"/>
      <c r="C8" s="338"/>
      <c r="D8" s="107"/>
      <c r="E8" s="339" t="s">
        <v>233</v>
      </c>
      <c r="F8" s="340"/>
      <c r="G8" s="106" t="s">
        <v>232</v>
      </c>
      <c r="H8" s="106" t="s">
        <v>231</v>
      </c>
      <c r="I8" s="106" t="s">
        <v>230</v>
      </c>
    </row>
    <row r="9" spans="1:11" ht="23.25" customHeight="1">
      <c r="A9" s="105"/>
      <c r="B9" s="104"/>
      <c r="C9" s="104"/>
      <c r="D9" s="92"/>
      <c r="E9" s="362" t="str">
        <f>+'Page 3a GF-UR'!E9:F9</f>
        <v>(               )</v>
      </c>
      <c r="F9" s="363"/>
      <c r="G9" s="103"/>
      <c r="H9" s="103"/>
      <c r="I9" s="103"/>
    </row>
    <row r="10" spans="1:11">
      <c r="A10" s="102" t="s">
        <v>228</v>
      </c>
      <c r="B10" s="100"/>
      <c r="C10" s="100"/>
      <c r="D10" s="99"/>
      <c r="E10" s="98"/>
      <c r="F10" s="97"/>
      <c r="G10" s="96"/>
      <c r="H10" s="96"/>
      <c r="I10" s="96"/>
    </row>
    <row r="11" spans="1:11" ht="18" customHeight="1">
      <c r="A11" s="95"/>
      <c r="B11" s="94" t="s">
        <v>227</v>
      </c>
      <c r="C11" s="93"/>
      <c r="D11" s="92"/>
      <c r="E11" s="364">
        <f>+'Page 3a GF-UR'!E11:F11+'Page 3b GF-R'!E11:F11</f>
        <v>0</v>
      </c>
      <c r="F11" s="365"/>
      <c r="G11" s="160">
        <f>+'Page 3a GF-UR'!G11+'Page 3b GF-R'!G11</f>
        <v>0</v>
      </c>
      <c r="H11" s="160">
        <f>+'Page 3a GF-UR'!H11+'Page 3b GF-R'!H11</f>
        <v>0</v>
      </c>
      <c r="I11" s="71">
        <f>E11+G11+H11</f>
        <v>0</v>
      </c>
    </row>
    <row r="12" spans="1:11" ht="18" customHeight="1">
      <c r="A12" s="76"/>
      <c r="B12" s="75" t="s">
        <v>226</v>
      </c>
      <c r="C12" s="74"/>
      <c r="D12" s="73"/>
      <c r="E12" s="364">
        <f>+'Page 3a GF-UR'!E12:F12+'Page 3b GF-R'!E12:F12</f>
        <v>0</v>
      </c>
      <c r="F12" s="365"/>
      <c r="G12" s="160">
        <f>+'Page 3a GF-UR'!G12+'Page 3b GF-R'!G12</f>
        <v>0</v>
      </c>
      <c r="H12" s="160">
        <f>+'Page 3a GF-UR'!H12+'Page 3b GF-R'!H12</f>
        <v>0</v>
      </c>
      <c r="I12" s="71">
        <f>E12+G12+H12</f>
        <v>0</v>
      </c>
    </row>
    <row r="13" spans="1:11" ht="18" customHeight="1">
      <c r="A13" s="91"/>
      <c r="B13" s="90" t="s">
        <v>15</v>
      </c>
      <c r="C13" s="90"/>
      <c r="D13" s="89"/>
      <c r="E13" s="352">
        <f>SUM(E10:E12)</f>
        <v>0</v>
      </c>
      <c r="F13" s="353"/>
      <c r="G13" s="88">
        <f>SUM(G10:G12)</f>
        <v>0</v>
      </c>
      <c r="H13" s="88">
        <f>SUM(H10:H12)</f>
        <v>0</v>
      </c>
      <c r="I13" s="88">
        <f>SUM(I10:I12)</f>
        <v>0</v>
      </c>
    </row>
    <row r="14" spans="1:11">
      <c r="A14" s="102" t="s">
        <v>225</v>
      </c>
      <c r="B14" s="101"/>
      <c r="C14" s="100"/>
      <c r="D14" s="99"/>
      <c r="E14" s="98"/>
      <c r="F14" s="97"/>
      <c r="G14" s="96"/>
      <c r="H14" s="96"/>
      <c r="I14" s="96"/>
    </row>
    <row r="15" spans="1:11" ht="18" customHeight="1">
      <c r="A15" s="95"/>
      <c r="B15" s="94" t="s">
        <v>224</v>
      </c>
      <c r="C15" s="93"/>
      <c r="D15" s="92"/>
      <c r="E15" s="364">
        <f>+'Page 3a GF-UR'!E15:F15+'Page 3b GF-R'!E15:F15</f>
        <v>0</v>
      </c>
      <c r="F15" s="365"/>
      <c r="G15" s="160">
        <f>+'Page 3a GF-UR'!G15+'Page 3b GF-R'!G15</f>
        <v>0</v>
      </c>
      <c r="H15" s="160">
        <f>+'Page 3a GF-UR'!H15+'Page 3b GF-R'!H15</f>
        <v>0</v>
      </c>
      <c r="I15" s="71">
        <f t="shared" ref="I15:I22" si="0">E15+G15+H15</f>
        <v>0</v>
      </c>
    </row>
    <row r="16" spans="1:11" ht="18" customHeight="1">
      <c r="A16" s="76"/>
      <c r="B16" s="75" t="s">
        <v>223</v>
      </c>
      <c r="C16" s="74"/>
      <c r="D16" s="73"/>
      <c r="E16" s="364">
        <f>+'Page 3a GF-UR'!E16:F16+'Page 3b GF-R'!E16:F16</f>
        <v>0</v>
      </c>
      <c r="F16" s="365"/>
      <c r="G16" s="160">
        <f>+'Page 3a GF-UR'!G16+'Page 3b GF-R'!G16</f>
        <v>0</v>
      </c>
      <c r="H16" s="160">
        <f>+'Page 3a GF-UR'!H16+'Page 3b GF-R'!H16</f>
        <v>0</v>
      </c>
      <c r="I16" s="71">
        <f t="shared" si="0"/>
        <v>0</v>
      </c>
    </row>
    <row r="17" spans="1:11" ht="18" customHeight="1">
      <c r="A17" s="76"/>
      <c r="B17" s="75" t="s">
        <v>222</v>
      </c>
      <c r="C17" s="74"/>
      <c r="D17" s="73"/>
      <c r="E17" s="364">
        <f>+'Page 3a GF-UR'!E17:F17+'Page 3b GF-R'!E17:F17</f>
        <v>0</v>
      </c>
      <c r="F17" s="365"/>
      <c r="G17" s="160">
        <f>+'Page 3a GF-UR'!G17+'Page 3b GF-R'!G17</f>
        <v>0</v>
      </c>
      <c r="H17" s="160">
        <f>+'Page 3a GF-UR'!H17+'Page 3b GF-R'!H17</f>
        <v>0</v>
      </c>
      <c r="I17" s="71">
        <f t="shared" si="0"/>
        <v>0</v>
      </c>
    </row>
    <row r="18" spans="1:11" ht="18" customHeight="1">
      <c r="A18" s="76"/>
      <c r="B18" s="75" t="s">
        <v>221</v>
      </c>
      <c r="C18" s="74"/>
      <c r="D18" s="73"/>
      <c r="E18" s="364">
        <f>+'Page 3a GF-UR'!E18:F18+'Page 3b GF-R'!E18:F18</f>
        <v>0</v>
      </c>
      <c r="F18" s="365"/>
      <c r="G18" s="160">
        <f>+'Page 3a GF-UR'!G18+'Page 3b GF-R'!G18</f>
        <v>0</v>
      </c>
      <c r="H18" s="160">
        <f>+'Page 3a GF-UR'!H18+'Page 3b GF-R'!H18</f>
        <v>0</v>
      </c>
      <c r="I18" s="71">
        <f t="shared" si="0"/>
        <v>0</v>
      </c>
    </row>
    <row r="19" spans="1:11" ht="23.1" customHeight="1">
      <c r="A19" s="76"/>
      <c r="B19" s="330" t="s">
        <v>220</v>
      </c>
      <c r="C19" s="360"/>
      <c r="D19" s="73"/>
      <c r="E19" s="364">
        <f>+'Page 3a GF-UR'!E19:F19+'Page 3b GF-R'!E19:F19</f>
        <v>0</v>
      </c>
      <c r="F19" s="365"/>
      <c r="G19" s="160">
        <f>+'Page 3a GF-UR'!G19+'Page 3b GF-R'!G19</f>
        <v>0</v>
      </c>
      <c r="H19" s="160">
        <f>+'Page 3a GF-UR'!H19+'Page 3b GF-R'!H19</f>
        <v>0</v>
      </c>
      <c r="I19" s="71">
        <f t="shared" si="0"/>
        <v>0</v>
      </c>
    </row>
    <row r="20" spans="1:11" ht="18" customHeight="1">
      <c r="A20" s="76"/>
      <c r="B20" s="75" t="s">
        <v>219</v>
      </c>
      <c r="C20" s="74"/>
      <c r="D20" s="73"/>
      <c r="E20" s="364">
        <f>+'Page 3a GF-UR'!E20:F20+'Page 3b GF-R'!E20:F20</f>
        <v>0</v>
      </c>
      <c r="F20" s="365"/>
      <c r="G20" s="160">
        <f>+'Page 3a GF-UR'!G20+'Page 3b GF-R'!G20</f>
        <v>0</v>
      </c>
      <c r="H20" s="160">
        <f>+'Page 3a GF-UR'!H20+'Page 3b GF-R'!H20</f>
        <v>0</v>
      </c>
      <c r="I20" s="71">
        <f t="shared" si="0"/>
        <v>0</v>
      </c>
    </row>
    <row r="21" spans="1:11" ht="23.1" customHeight="1">
      <c r="A21" s="76"/>
      <c r="B21" s="330" t="s">
        <v>218</v>
      </c>
      <c r="C21" s="360"/>
      <c r="D21" s="73"/>
      <c r="E21" s="364">
        <f>+'Page 3a GF-UR'!E21:F21+'Page 3b GF-R'!E21:F21</f>
        <v>0</v>
      </c>
      <c r="F21" s="365"/>
      <c r="G21" s="160">
        <f>+'Page 3a GF-UR'!G21+'Page 3b GF-R'!G21</f>
        <v>0</v>
      </c>
      <c r="H21" s="160">
        <f>+'Page 3a GF-UR'!H21+'Page 3b GF-R'!H21</f>
        <v>0</v>
      </c>
      <c r="I21" s="71">
        <f t="shared" si="0"/>
        <v>0</v>
      </c>
    </row>
    <row r="22" spans="1:11" ht="23.1" customHeight="1">
      <c r="A22" s="76"/>
      <c r="B22" s="330" t="s">
        <v>217</v>
      </c>
      <c r="C22" s="330"/>
      <c r="D22" s="73"/>
      <c r="E22" s="364">
        <f>+'Page 3a GF-UR'!E22:F22+'Page 3b GF-R'!E22:F22</f>
        <v>0</v>
      </c>
      <c r="F22" s="365"/>
      <c r="G22" s="160">
        <f>+'Page 3a GF-UR'!G22+'Page 3b GF-R'!G22</f>
        <v>0</v>
      </c>
      <c r="H22" s="160">
        <f>+'Page 3a GF-UR'!H22+'Page 3b GF-R'!H22</f>
        <v>0</v>
      </c>
      <c r="I22" s="71">
        <f t="shared" si="0"/>
        <v>0</v>
      </c>
      <c r="K22" s="159"/>
    </row>
    <row r="23" spans="1:11" ht="18" customHeight="1">
      <c r="A23" s="91"/>
      <c r="B23" s="90" t="s">
        <v>16</v>
      </c>
      <c r="C23" s="90"/>
      <c r="D23" s="89"/>
      <c r="E23" s="333">
        <f>SUM(E14:E22)</f>
        <v>0</v>
      </c>
      <c r="F23" s="334"/>
      <c r="G23" s="88">
        <f>SUM(G14:G22)</f>
        <v>0</v>
      </c>
      <c r="H23" s="88">
        <f>SUM(H14:H22)</f>
        <v>0</v>
      </c>
      <c r="I23" s="88">
        <f>SUM(I14:I22)</f>
        <v>0</v>
      </c>
    </row>
    <row r="24" spans="1:11" ht="18" customHeight="1">
      <c r="A24" s="76" t="s">
        <v>216</v>
      </c>
      <c r="B24" s="75"/>
      <c r="C24" s="74"/>
      <c r="D24" s="73"/>
      <c r="E24" s="319">
        <f>E13-E23</f>
        <v>0</v>
      </c>
      <c r="F24" s="320"/>
      <c r="G24" s="72">
        <f>G13-G23</f>
        <v>0</v>
      </c>
      <c r="H24" s="72">
        <f>H13-H23</f>
        <v>0</v>
      </c>
      <c r="I24" s="72">
        <f>I13-I23</f>
        <v>0</v>
      </c>
    </row>
    <row r="25" spans="1:11" ht="27" customHeight="1">
      <c r="A25" s="87"/>
      <c r="B25" s="330" t="s">
        <v>215</v>
      </c>
      <c r="C25" s="330"/>
      <c r="D25" s="86"/>
      <c r="E25" s="364">
        <f>+'Page 3a GF-UR'!E25:F25+'Page 3b GF-R'!E25:F25</f>
        <v>0</v>
      </c>
      <c r="F25" s="365"/>
      <c r="G25" s="160">
        <f>+'Page 3a GF-UR'!G25+'Page 3b GF-R'!G25</f>
        <v>0</v>
      </c>
      <c r="H25" s="160">
        <f>+'Page 3a GF-UR'!H25+'Page 3b GF-R'!H25</f>
        <v>0</v>
      </c>
      <c r="I25" s="71">
        <f>E25+G25+H25</f>
        <v>0</v>
      </c>
    </row>
    <row r="26" spans="1:11" ht="24" customHeight="1">
      <c r="A26" s="76"/>
      <c r="B26" s="330" t="s">
        <v>214</v>
      </c>
      <c r="C26" s="330"/>
      <c r="D26" s="73"/>
      <c r="E26" s="364">
        <f>+'Page 3a GF-UR'!E26:F26+'Page 3b GF-R'!E26:F26</f>
        <v>0</v>
      </c>
      <c r="F26" s="365"/>
      <c r="G26" s="160">
        <f>+'Page 3a GF-UR'!G26+'Page 3b GF-R'!G26</f>
        <v>0</v>
      </c>
      <c r="H26" s="160">
        <f>+'Page 3a GF-UR'!H26+'Page 3b GF-R'!H26</f>
        <v>0</v>
      </c>
      <c r="I26" s="71">
        <f>E26+G26+H26</f>
        <v>0</v>
      </c>
    </row>
    <row r="27" spans="1:11" ht="24" customHeight="1">
      <c r="A27" s="76"/>
      <c r="B27" s="330" t="s">
        <v>213</v>
      </c>
      <c r="C27" s="330"/>
      <c r="D27" s="73"/>
      <c r="E27" s="364">
        <f>+'Page 3a GF-UR'!E27:F27+'Page 3b GF-R'!E27:F27</f>
        <v>0</v>
      </c>
      <c r="F27" s="365"/>
      <c r="G27" s="160">
        <f>+'Page 3a GF-UR'!G27+'Page 3b GF-R'!G27</f>
        <v>0</v>
      </c>
      <c r="H27" s="160">
        <f>+'Page 3a GF-UR'!H27+'Page 3b GF-R'!H27</f>
        <v>0</v>
      </c>
      <c r="I27" s="71">
        <f>E27+G27+H27</f>
        <v>0</v>
      </c>
    </row>
    <row r="28" spans="1:11" ht="28.5" customHeight="1">
      <c r="A28" s="346" t="s">
        <v>212</v>
      </c>
      <c r="B28" s="347"/>
      <c r="C28" s="347"/>
      <c r="D28" s="348"/>
      <c r="E28" s="331">
        <f>+E24+E25-E26+E27</f>
        <v>0</v>
      </c>
      <c r="F28" s="332"/>
      <c r="G28" s="85">
        <f>G24+G25-G26+G27</f>
        <v>0</v>
      </c>
      <c r="H28" s="84">
        <f>H24+H25-H26+H27</f>
        <v>0</v>
      </c>
      <c r="I28" s="84">
        <f>I24+I25-I26+I27</f>
        <v>0</v>
      </c>
    </row>
    <row r="29" spans="1:11" ht="6" customHeight="1">
      <c r="A29" s="81"/>
      <c r="B29" s="83"/>
      <c r="C29" s="82"/>
      <c r="D29" s="80"/>
      <c r="E29" s="81"/>
      <c r="F29" s="80"/>
      <c r="G29" s="79"/>
      <c r="H29" s="79"/>
      <c r="I29" s="79"/>
    </row>
    <row r="30" spans="1:11" ht="20.45" customHeight="1">
      <c r="A30" s="307" t="s">
        <v>211</v>
      </c>
      <c r="B30" s="354"/>
      <c r="C30" s="354"/>
      <c r="D30" s="355"/>
      <c r="E30" s="364">
        <f>+'Page 3a GF-UR'!E30:F30+'Page 3b GF-R'!E30:F30</f>
        <v>0</v>
      </c>
      <c r="F30" s="365"/>
      <c r="G30" s="78"/>
      <c r="H30" s="78"/>
      <c r="I30" s="71">
        <f>E30</f>
        <v>0</v>
      </c>
    </row>
    <row r="31" spans="1:11" ht="22.9" customHeight="1">
      <c r="A31" s="314" t="s">
        <v>210</v>
      </c>
      <c r="B31" s="315"/>
      <c r="C31" s="315"/>
      <c r="D31" s="316"/>
      <c r="E31" s="364">
        <f>+'Page 3a GF-UR'!E31:F31+'Page 3b GF-R'!E31:F31</f>
        <v>0</v>
      </c>
      <c r="F31" s="365"/>
      <c r="G31" s="78"/>
      <c r="H31" s="78"/>
      <c r="I31" s="71">
        <f>E31</f>
        <v>0</v>
      </c>
    </row>
    <row r="32" spans="1:11" ht="30" customHeight="1">
      <c r="A32" s="307" t="s">
        <v>209</v>
      </c>
      <c r="B32" s="354"/>
      <c r="C32" s="354"/>
      <c r="D32" s="355"/>
      <c r="E32" s="319">
        <f>+E30+E31+E28</f>
        <v>0</v>
      </c>
      <c r="F32" s="320"/>
      <c r="G32" s="77">
        <f>+G28</f>
        <v>0</v>
      </c>
      <c r="H32" s="77">
        <f>+H28</f>
        <v>0</v>
      </c>
      <c r="I32" s="71">
        <f>I30+I28+I31</f>
        <v>0</v>
      </c>
    </row>
    <row r="33" spans="1:9" ht="24.95" customHeight="1">
      <c r="A33" s="321" t="s">
        <v>208</v>
      </c>
      <c r="B33" s="322"/>
      <c r="C33" s="322"/>
      <c r="D33" s="322"/>
      <c r="E33" s="322"/>
      <c r="F33" s="322"/>
      <c r="G33" s="322"/>
      <c r="H33" s="322"/>
      <c r="I33" s="323"/>
    </row>
    <row r="34" spans="1:9" ht="25.5" customHeight="1">
      <c r="A34" s="349" t="s">
        <v>264</v>
      </c>
      <c r="B34" s="350"/>
      <c r="C34" s="350"/>
      <c r="D34" s="351"/>
      <c r="E34" s="364">
        <f>+'Page 3a GF-UR'!E34:F34+'Page 3b GF-R'!E34:F34</f>
        <v>0</v>
      </c>
      <c r="F34" s="365"/>
      <c r="G34" s="160">
        <f>+'Page 3a GF-UR'!G34+'Page 3b GF-R'!G34</f>
        <v>0</v>
      </c>
      <c r="H34" s="160">
        <f>+'Page 3a GF-UR'!H34+'Page 3b GF-R'!H34</f>
        <v>0</v>
      </c>
      <c r="I34" s="71">
        <f>E34+G34+H34</f>
        <v>0</v>
      </c>
    </row>
    <row r="35" spans="1:9" ht="18" customHeight="1">
      <c r="A35" s="222" t="s">
        <v>257</v>
      </c>
      <c r="B35" s="223"/>
      <c r="C35" s="224"/>
      <c r="D35" s="225"/>
      <c r="E35" s="366">
        <f>+'Page 3a GF-UR'!E35:F35+'Page 3b GF-R'!E35:F35</f>
        <v>0</v>
      </c>
      <c r="F35" s="367"/>
      <c r="G35" s="160">
        <f>+'Page 3a GF-UR'!G35+'Page 3b GF-R'!G35</f>
        <v>0</v>
      </c>
      <c r="H35" s="160">
        <f>+'Page 3a GF-UR'!H35+'Page 3b GF-R'!H35</f>
        <v>0</v>
      </c>
      <c r="I35" s="71">
        <f>E35+G35+H35</f>
        <v>0</v>
      </c>
    </row>
    <row r="36" spans="1:9" ht="27" customHeight="1">
      <c r="A36" s="324" t="s">
        <v>294</v>
      </c>
      <c r="B36" s="356"/>
      <c r="C36" s="356"/>
      <c r="D36" s="357"/>
      <c r="E36" s="364">
        <f>+'Page 3a GF-UR'!E36:F36+'Page 3b GF-R'!E36:F36</f>
        <v>0</v>
      </c>
      <c r="F36" s="365"/>
      <c r="G36" s="160">
        <f>+'Page 3a GF-UR'!G36+'Page 3b GF-R'!G36</f>
        <v>0</v>
      </c>
      <c r="H36" s="160">
        <f>+'Page 3a GF-UR'!H36+'Page 3b GF-R'!H36</f>
        <v>0</v>
      </c>
      <c r="I36" s="71">
        <f>E36+G36+H36</f>
        <v>0</v>
      </c>
    </row>
    <row r="37" spans="1:9" ht="15" customHeight="1">
      <c r="A37" s="324" t="s">
        <v>288</v>
      </c>
      <c r="B37" s="356"/>
      <c r="C37" s="356"/>
      <c r="D37" s="357"/>
      <c r="E37" s="364">
        <f>+'Page 3a GF-UR'!E37:F37+'Page 3b GF-R'!E37:F37</f>
        <v>0</v>
      </c>
      <c r="F37" s="365"/>
      <c r="G37" s="160">
        <f>+'Page 3a GF-UR'!G37+'Page 3b GF-R'!G37</f>
        <v>0</v>
      </c>
      <c r="H37" s="160">
        <f>+'Page 3a GF-UR'!H37+'Page 3b GF-R'!H37</f>
        <v>0</v>
      </c>
      <c r="I37" s="71">
        <f>E37+G37+H37</f>
        <v>0</v>
      </c>
    </row>
    <row r="38" spans="1:9" ht="18.75" customHeight="1">
      <c r="A38" s="349" t="s">
        <v>258</v>
      </c>
      <c r="B38" s="350"/>
      <c r="C38" s="350"/>
      <c r="D38" s="351"/>
      <c r="E38" s="319">
        <f>+E32-E34-E35-E36-E37</f>
        <v>0</v>
      </c>
      <c r="F38" s="320"/>
      <c r="G38" s="72">
        <f>+G32-G34-G35-G36-G37</f>
        <v>0</v>
      </c>
      <c r="H38" s="72">
        <f>+H32-H34-H35-H36-H37</f>
        <v>0</v>
      </c>
      <c r="I38" s="71">
        <f>E38+G38+H38</f>
        <v>0</v>
      </c>
    </row>
    <row r="39" spans="1:9" ht="28.15" customHeight="1">
      <c r="A39" s="312"/>
      <c r="B39" s="313"/>
      <c r="C39" s="313"/>
      <c r="D39" s="313"/>
      <c r="E39" s="313"/>
      <c r="F39" s="313"/>
      <c r="G39" s="313"/>
      <c r="H39" s="313"/>
      <c r="I39" s="313"/>
    </row>
    <row r="40" spans="1:9">
      <c r="A40" s="69"/>
      <c r="B40" s="70"/>
      <c r="C40" s="69"/>
      <c r="D40" s="69"/>
      <c r="E40" s="69"/>
      <c r="F40" s="69"/>
      <c r="G40" s="69"/>
      <c r="H40" s="69"/>
      <c r="I40" s="69"/>
    </row>
  </sheetData>
  <sheetProtection algorithmName="SHA-512" hashValue="VbETktYLDfg/GAchNyRJ2piacXKmrhirATX3LgcpKw5WO8YD0NryE8YUd0XP4lAkLzGJSLNoDo/UXa65lbMEGQ==" saltValue="Q6+dSkO2acLCfPVfrCC/nw==" spinCount="100000" sheet="1" objects="1" scenarios="1"/>
  <mergeCells count="46">
    <mergeCell ref="E11:F11"/>
    <mergeCell ref="A38:D38"/>
    <mergeCell ref="E35:F35"/>
    <mergeCell ref="A28:D28"/>
    <mergeCell ref="A34:D34"/>
    <mergeCell ref="B22:C22"/>
    <mergeCell ref="E22:F22"/>
    <mergeCell ref="E12:F12"/>
    <mergeCell ref="E13:F13"/>
    <mergeCell ref="E15:F15"/>
    <mergeCell ref="E16:F16"/>
    <mergeCell ref="E17:F17"/>
    <mergeCell ref="E18:F18"/>
    <mergeCell ref="B19:C19"/>
    <mergeCell ref="E19:F19"/>
    <mergeCell ref="E20:F20"/>
    <mergeCell ref="E6:I6"/>
    <mergeCell ref="E7:I7"/>
    <mergeCell ref="A8:C8"/>
    <mergeCell ref="E8:F8"/>
    <mergeCell ref="E9:F9"/>
    <mergeCell ref="B21:C21"/>
    <mergeCell ref="E21:F21"/>
    <mergeCell ref="E23:F23"/>
    <mergeCell ref="E24:F24"/>
    <mergeCell ref="B25:C25"/>
    <mergeCell ref="E25:F25"/>
    <mergeCell ref="B26:C26"/>
    <mergeCell ref="E26:F26"/>
    <mergeCell ref="B27:C27"/>
    <mergeCell ref="E27:F27"/>
    <mergeCell ref="E28:F28"/>
    <mergeCell ref="A30:D30"/>
    <mergeCell ref="E30:F30"/>
    <mergeCell ref="A39:I39"/>
    <mergeCell ref="A31:D31"/>
    <mergeCell ref="E31:F31"/>
    <mergeCell ref="A32:D32"/>
    <mergeCell ref="E32:F32"/>
    <mergeCell ref="A33:I33"/>
    <mergeCell ref="E34:F34"/>
    <mergeCell ref="A36:D36"/>
    <mergeCell ref="E36:F36"/>
    <mergeCell ref="A37:D37"/>
    <mergeCell ref="E37:F37"/>
    <mergeCell ref="E38:F38"/>
  </mergeCells>
  <printOptions horizontalCentered="1"/>
  <pageMargins left="0.25" right="0.25" top="0.65" bottom="0.85" header="0.5" footer="0.5"/>
  <pageSetup scale="87" orientation="portrait" r:id="rId1"/>
  <headerFooter alignWithMargins="0">
    <oddFooter>&amp;L&amp;D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9829-0255-4976-850E-BA3D2A61A10B}">
  <sheetPr>
    <pageSetUpPr fitToPage="1"/>
  </sheetPr>
  <dimension ref="A1:K40"/>
  <sheetViews>
    <sheetView topLeftCell="A4" zoomScaleNormal="100" workbookViewId="0">
      <selection activeCell="F16" sqref="F16"/>
    </sheetView>
  </sheetViews>
  <sheetFormatPr defaultRowHeight="12.75"/>
  <cols>
    <col min="1" max="1" width="4.7109375" style="68" customWidth="1"/>
    <col min="2" max="2" width="0.85546875" style="68" customWidth="1"/>
    <col min="3" max="3" width="23.7109375" style="68" customWidth="1"/>
    <col min="4" max="4" width="2.7109375" style="68" customWidth="1"/>
    <col min="5" max="6" width="17.85546875" style="68" customWidth="1"/>
    <col min="7" max="9" width="16.7109375" style="68" customWidth="1"/>
    <col min="10" max="16384" width="9.140625" style="68"/>
  </cols>
  <sheetData>
    <row r="1" spans="1:11">
      <c r="A1" s="69" t="s">
        <v>188</v>
      </c>
      <c r="B1" s="69"/>
      <c r="C1" s="69"/>
      <c r="D1" s="69"/>
      <c r="E1" s="69"/>
      <c r="F1" s="69"/>
      <c r="G1" s="69"/>
      <c r="H1" s="69"/>
      <c r="I1" s="69"/>
    </row>
    <row r="2" spans="1:11">
      <c r="A2" s="69" t="s">
        <v>265</v>
      </c>
      <c r="B2" s="69"/>
      <c r="C2" s="69"/>
      <c r="D2" s="69"/>
      <c r="E2" s="69"/>
      <c r="F2" s="69"/>
      <c r="G2" s="69"/>
      <c r="H2" s="69"/>
      <c r="I2" s="69"/>
    </row>
    <row r="3" spans="1:11" ht="9.6" customHeight="1">
      <c r="A3" s="69"/>
      <c r="B3" s="69"/>
      <c r="C3" s="69"/>
      <c r="D3" s="69"/>
      <c r="E3" s="69"/>
      <c r="F3" s="69"/>
      <c r="G3" s="69"/>
      <c r="H3" s="69"/>
      <c r="I3" s="69"/>
    </row>
    <row r="4" spans="1:11">
      <c r="A4" s="109" t="s">
        <v>277</v>
      </c>
      <c r="B4" s="69"/>
      <c r="C4" s="109" t="s">
        <v>242</v>
      </c>
      <c r="D4" s="69"/>
      <c r="E4" s="69"/>
      <c r="F4" s="69"/>
      <c r="G4" s="69"/>
      <c r="H4" s="69"/>
      <c r="I4" s="69"/>
      <c r="K4" s="68" t="s">
        <v>251</v>
      </c>
    </row>
    <row r="5" spans="1:11">
      <c r="A5" s="109"/>
      <c r="B5" s="69"/>
      <c r="C5" s="109"/>
      <c r="D5" s="69"/>
      <c r="E5" s="69"/>
      <c r="F5" s="69"/>
      <c r="G5" s="69"/>
      <c r="H5" s="69"/>
      <c r="I5" s="69"/>
    </row>
    <row r="6" spans="1:11" ht="15">
      <c r="A6" s="109"/>
      <c r="B6" s="69"/>
      <c r="C6" s="109"/>
      <c r="D6" s="69"/>
      <c r="E6" s="335" t="s">
        <v>13</v>
      </c>
      <c r="F6" s="335"/>
      <c r="G6" s="335"/>
      <c r="H6" s="335"/>
      <c r="I6" s="335"/>
    </row>
    <row r="7" spans="1:11" ht="13.5" thickBot="1">
      <c r="A7" s="69"/>
      <c r="B7" s="69"/>
      <c r="C7" s="69"/>
      <c r="D7" s="108" t="s">
        <v>14</v>
      </c>
      <c r="E7" s="386">
        <f>+'Page 1, Agreement'!C8</f>
        <v>0</v>
      </c>
      <c r="F7" s="386"/>
      <c r="G7" s="386"/>
      <c r="H7" s="386"/>
      <c r="I7" s="386"/>
    </row>
    <row r="8" spans="1:11" ht="54.75" customHeight="1" thickTop="1">
      <c r="A8" s="387"/>
      <c r="B8" s="388"/>
      <c r="C8" s="388"/>
      <c r="D8" s="116"/>
      <c r="E8" s="117" t="s">
        <v>243</v>
      </c>
      <c r="F8" s="117" t="s">
        <v>244</v>
      </c>
      <c r="G8" s="118" t="s">
        <v>245</v>
      </c>
      <c r="H8" s="117" t="s">
        <v>246</v>
      </c>
      <c r="I8" s="119" t="s">
        <v>247</v>
      </c>
    </row>
    <row r="9" spans="1:11" ht="21" customHeight="1">
      <c r="A9" s="141"/>
      <c r="B9" s="104"/>
      <c r="C9" s="104"/>
      <c r="D9" s="121" t="s">
        <v>248</v>
      </c>
      <c r="E9" s="162" t="s">
        <v>249</v>
      </c>
      <c r="F9" s="122"/>
      <c r="G9" s="163" t="s">
        <v>250</v>
      </c>
      <c r="H9" s="122"/>
      <c r="I9" s="164" t="s">
        <v>250</v>
      </c>
    </row>
    <row r="10" spans="1:11">
      <c r="A10" s="123" t="s">
        <v>228</v>
      </c>
      <c r="B10" s="100"/>
      <c r="C10" s="100"/>
      <c r="D10" s="99"/>
      <c r="E10" s="98"/>
      <c r="F10" s="98"/>
      <c r="G10" s="96"/>
      <c r="H10" s="98"/>
      <c r="I10" s="124"/>
    </row>
    <row r="11" spans="1:11" ht="18" customHeight="1">
      <c r="A11" s="125"/>
      <c r="B11" s="94" t="s">
        <v>227</v>
      </c>
      <c r="C11" s="93"/>
      <c r="D11" s="92"/>
      <c r="E11" s="126">
        <f>+'Page 3a GF-UR'!I11</f>
        <v>0</v>
      </c>
      <c r="F11" s="126">
        <f>+G11-E11</f>
        <v>0</v>
      </c>
      <c r="G11" s="157">
        <v>0</v>
      </c>
      <c r="H11" s="127">
        <f>+I11-G11</f>
        <v>0</v>
      </c>
      <c r="I11" s="165">
        <v>0</v>
      </c>
    </row>
    <row r="12" spans="1:11" ht="18" customHeight="1">
      <c r="A12" s="128"/>
      <c r="B12" s="75" t="s">
        <v>226</v>
      </c>
      <c r="C12" s="74"/>
      <c r="D12" s="73"/>
      <c r="E12" s="126">
        <f>+'Page 3a GF-UR'!I12</f>
        <v>0</v>
      </c>
      <c r="F12" s="126">
        <f>+G12-E12</f>
        <v>0</v>
      </c>
      <c r="G12" s="158">
        <v>0</v>
      </c>
      <c r="H12" s="127">
        <f>+I12-G12</f>
        <v>0</v>
      </c>
      <c r="I12" s="166">
        <v>0</v>
      </c>
    </row>
    <row r="13" spans="1:11" ht="18" customHeight="1">
      <c r="A13" s="129"/>
      <c r="B13" s="90" t="s">
        <v>15</v>
      </c>
      <c r="C13" s="90"/>
      <c r="D13" s="89"/>
      <c r="E13" s="130">
        <f>SUM(E10:E12)</f>
        <v>0</v>
      </c>
      <c r="F13" s="126">
        <f>+G13-E13</f>
        <v>0</v>
      </c>
      <c r="G13" s="88">
        <f>SUM(G10:G12)</f>
        <v>0</v>
      </c>
      <c r="H13" s="127">
        <f>+I13-G13</f>
        <v>0</v>
      </c>
      <c r="I13" s="131">
        <f>SUM(I10:I12)</f>
        <v>0</v>
      </c>
    </row>
    <row r="14" spans="1:11">
      <c r="A14" s="123" t="s">
        <v>225</v>
      </c>
      <c r="B14" s="101"/>
      <c r="C14" s="100"/>
      <c r="D14" s="99"/>
      <c r="E14" s="98"/>
      <c r="F14" s="98"/>
      <c r="G14" s="96"/>
      <c r="H14" s="98"/>
      <c r="I14" s="124"/>
    </row>
    <row r="15" spans="1:11" ht="18" customHeight="1">
      <c r="A15" s="125"/>
      <c r="B15" s="94" t="s">
        <v>224</v>
      </c>
      <c r="C15" s="93"/>
      <c r="D15" s="92"/>
      <c r="E15" s="126">
        <f>+'Page 3a GF-UR'!I15</f>
        <v>0</v>
      </c>
      <c r="F15" s="126">
        <f t="shared" ref="F15:F28" si="0">+G15-E15</f>
        <v>0</v>
      </c>
      <c r="G15" s="157">
        <v>0</v>
      </c>
      <c r="H15" s="127">
        <f t="shared" ref="H15:H28" si="1">+I15-G15</f>
        <v>0</v>
      </c>
      <c r="I15" s="165">
        <v>0</v>
      </c>
    </row>
    <row r="16" spans="1:11" ht="18" customHeight="1">
      <c r="A16" s="128"/>
      <c r="B16" s="75" t="s">
        <v>223</v>
      </c>
      <c r="C16" s="74"/>
      <c r="D16" s="73"/>
      <c r="E16" s="126">
        <f>+'Page 3a GF-UR'!I16</f>
        <v>0</v>
      </c>
      <c r="F16" s="126">
        <f t="shared" si="0"/>
        <v>0</v>
      </c>
      <c r="G16" s="158">
        <v>0</v>
      </c>
      <c r="H16" s="127">
        <f t="shared" si="1"/>
        <v>0</v>
      </c>
      <c r="I16" s="166">
        <v>0</v>
      </c>
    </row>
    <row r="17" spans="1:10" ht="18" customHeight="1">
      <c r="A17" s="128"/>
      <c r="B17" s="75" t="s">
        <v>222</v>
      </c>
      <c r="C17" s="74"/>
      <c r="D17" s="73"/>
      <c r="E17" s="126">
        <f>+'Page 3a GF-UR'!I17</f>
        <v>0</v>
      </c>
      <c r="F17" s="126">
        <f t="shared" si="0"/>
        <v>0</v>
      </c>
      <c r="G17" s="158">
        <v>0</v>
      </c>
      <c r="H17" s="127">
        <f t="shared" si="1"/>
        <v>0</v>
      </c>
      <c r="I17" s="166">
        <v>0</v>
      </c>
    </row>
    <row r="18" spans="1:10" ht="18" customHeight="1">
      <c r="A18" s="128"/>
      <c r="B18" s="75" t="s">
        <v>221</v>
      </c>
      <c r="C18" s="74"/>
      <c r="D18" s="73"/>
      <c r="E18" s="126">
        <f>+'Page 3a GF-UR'!I18</f>
        <v>0</v>
      </c>
      <c r="F18" s="126">
        <f t="shared" si="0"/>
        <v>0</v>
      </c>
      <c r="G18" s="158">
        <v>0</v>
      </c>
      <c r="H18" s="127">
        <f t="shared" si="1"/>
        <v>0</v>
      </c>
      <c r="I18" s="166">
        <v>0</v>
      </c>
    </row>
    <row r="19" spans="1:10" ht="23.1" customHeight="1">
      <c r="A19" s="128"/>
      <c r="B19" s="330" t="s">
        <v>220</v>
      </c>
      <c r="C19" s="360"/>
      <c r="D19" s="73"/>
      <c r="E19" s="126">
        <f>+'Page 3a GF-UR'!I19</f>
        <v>0</v>
      </c>
      <c r="F19" s="126">
        <f t="shared" si="0"/>
        <v>0</v>
      </c>
      <c r="G19" s="158">
        <v>0</v>
      </c>
      <c r="H19" s="127">
        <f t="shared" si="1"/>
        <v>0</v>
      </c>
      <c r="I19" s="166">
        <v>0</v>
      </c>
    </row>
    <row r="20" spans="1:10" ht="18" customHeight="1">
      <c r="A20" s="128"/>
      <c r="B20" s="75" t="s">
        <v>219</v>
      </c>
      <c r="C20" s="74"/>
      <c r="D20" s="73"/>
      <c r="E20" s="126">
        <f>+'Page 3a GF-UR'!I20</f>
        <v>0</v>
      </c>
      <c r="F20" s="126">
        <f t="shared" si="0"/>
        <v>0</v>
      </c>
      <c r="G20" s="158">
        <v>0</v>
      </c>
      <c r="H20" s="127">
        <f t="shared" si="1"/>
        <v>0</v>
      </c>
      <c r="I20" s="166">
        <v>0</v>
      </c>
    </row>
    <row r="21" spans="1:10" ht="23.1" customHeight="1">
      <c r="A21" s="128"/>
      <c r="B21" s="330" t="s">
        <v>218</v>
      </c>
      <c r="C21" s="360"/>
      <c r="D21" s="73"/>
      <c r="E21" s="126">
        <f>+'Page 3a GF-UR'!I21</f>
        <v>0</v>
      </c>
      <c r="F21" s="126">
        <f t="shared" si="0"/>
        <v>0</v>
      </c>
      <c r="G21" s="158">
        <v>0</v>
      </c>
      <c r="H21" s="127">
        <f t="shared" si="1"/>
        <v>0</v>
      </c>
      <c r="I21" s="166">
        <v>0</v>
      </c>
    </row>
    <row r="22" spans="1:10" ht="23.1" customHeight="1">
      <c r="A22" s="128"/>
      <c r="B22" s="330" t="s">
        <v>217</v>
      </c>
      <c r="C22" s="330"/>
      <c r="D22" s="73"/>
      <c r="E22" s="126">
        <f>+'Page 3a GF-UR'!I22</f>
        <v>0</v>
      </c>
      <c r="F22" s="126">
        <f t="shared" si="0"/>
        <v>0</v>
      </c>
      <c r="G22" s="158">
        <v>0</v>
      </c>
      <c r="H22" s="127">
        <f t="shared" si="1"/>
        <v>0</v>
      </c>
      <c r="I22" s="166">
        <v>0</v>
      </c>
    </row>
    <row r="23" spans="1:10" ht="18" customHeight="1">
      <c r="A23" s="129"/>
      <c r="B23" s="90" t="s">
        <v>16</v>
      </c>
      <c r="C23" s="90"/>
      <c r="D23" s="89"/>
      <c r="E23" s="132">
        <f>SUM(E14:E22)</f>
        <v>0</v>
      </c>
      <c r="F23" s="126">
        <f t="shared" si="0"/>
        <v>0</v>
      </c>
      <c r="G23" s="88">
        <f>SUM(G14:G22)</f>
        <v>0</v>
      </c>
      <c r="H23" s="127">
        <f t="shared" si="1"/>
        <v>0</v>
      </c>
      <c r="I23" s="131">
        <f>SUM(I14:I22)</f>
        <v>0</v>
      </c>
    </row>
    <row r="24" spans="1:10" ht="18" customHeight="1">
      <c r="A24" s="128" t="s">
        <v>216</v>
      </c>
      <c r="B24" s="75"/>
      <c r="C24" s="74"/>
      <c r="D24" s="73"/>
      <c r="E24" s="133">
        <f>E13-E23</f>
        <v>0</v>
      </c>
      <c r="F24" s="126">
        <f t="shared" si="0"/>
        <v>0</v>
      </c>
      <c r="G24" s="72">
        <f>G13-G23</f>
        <v>0</v>
      </c>
      <c r="H24" s="127">
        <f t="shared" si="1"/>
        <v>0</v>
      </c>
      <c r="I24" s="134">
        <f>I13-I23</f>
        <v>0</v>
      </c>
    </row>
    <row r="25" spans="1:10" ht="27" customHeight="1">
      <c r="A25" s="135"/>
      <c r="B25" s="330" t="s">
        <v>215</v>
      </c>
      <c r="C25" s="330"/>
      <c r="D25" s="86"/>
      <c r="E25" s="126">
        <f>+'Page 3a GF-UR'!I25</f>
        <v>0</v>
      </c>
      <c r="F25" s="126">
        <f t="shared" si="0"/>
        <v>0</v>
      </c>
      <c r="G25" s="158">
        <v>0</v>
      </c>
      <c r="H25" s="127">
        <f t="shared" si="1"/>
        <v>0</v>
      </c>
      <c r="I25" s="166">
        <v>0</v>
      </c>
    </row>
    <row r="26" spans="1:10" ht="24" customHeight="1">
      <c r="A26" s="128"/>
      <c r="B26" s="330" t="s">
        <v>214</v>
      </c>
      <c r="C26" s="330"/>
      <c r="D26" s="73"/>
      <c r="E26" s="126">
        <f>+'Page 3a GF-UR'!I26</f>
        <v>0</v>
      </c>
      <c r="F26" s="126">
        <f t="shared" si="0"/>
        <v>0</v>
      </c>
      <c r="G26" s="158">
        <v>0</v>
      </c>
      <c r="H26" s="127">
        <f t="shared" si="1"/>
        <v>0</v>
      </c>
      <c r="I26" s="166">
        <v>0</v>
      </c>
    </row>
    <row r="27" spans="1:10" ht="24" customHeight="1">
      <c r="A27" s="128"/>
      <c r="B27" s="389" t="s">
        <v>213</v>
      </c>
      <c r="C27" s="389"/>
      <c r="D27" s="73"/>
      <c r="E27" s="126">
        <f>+'Page 3a GF-UR'!I27</f>
        <v>0</v>
      </c>
      <c r="F27" s="126">
        <f t="shared" si="0"/>
        <v>0</v>
      </c>
      <c r="G27" s="158">
        <v>0</v>
      </c>
      <c r="H27" s="127">
        <f t="shared" si="1"/>
        <v>0</v>
      </c>
      <c r="I27" s="166">
        <v>0</v>
      </c>
      <c r="J27" s="159"/>
    </row>
    <row r="28" spans="1:10" ht="29.45" customHeight="1">
      <c r="A28" s="390" t="s">
        <v>212</v>
      </c>
      <c r="B28" s="391"/>
      <c r="C28" s="391"/>
      <c r="D28" s="392"/>
      <c r="E28" s="136">
        <f>+E24+E25-E26+E27</f>
        <v>0</v>
      </c>
      <c r="F28" s="137">
        <f t="shared" si="0"/>
        <v>0</v>
      </c>
      <c r="G28" s="85">
        <f>G24+G25-G26+G27</f>
        <v>0</v>
      </c>
      <c r="H28" s="127">
        <f t="shared" si="1"/>
        <v>0</v>
      </c>
      <c r="I28" s="138">
        <f>I24+I25-I26+I27</f>
        <v>0</v>
      </c>
    </row>
    <row r="29" spans="1:10" ht="6" customHeight="1">
      <c r="A29" s="139"/>
      <c r="B29" s="83"/>
      <c r="C29" s="82"/>
      <c r="D29" s="80"/>
      <c r="E29" s="81"/>
      <c r="F29" s="81"/>
      <c r="G29" s="79"/>
      <c r="H29" s="81"/>
      <c r="I29" s="140"/>
    </row>
    <row r="30" spans="1:10" ht="20.45" customHeight="1">
      <c r="A30" s="393" t="s">
        <v>211</v>
      </c>
      <c r="B30" s="394"/>
      <c r="C30" s="394"/>
      <c r="D30" s="395"/>
      <c r="E30" s="126">
        <f>+'Page 3a GF-UR'!I30</f>
        <v>0</v>
      </c>
      <c r="F30" s="126">
        <f>+G30-E30</f>
        <v>0</v>
      </c>
      <c r="G30" s="78">
        <f>+E32</f>
        <v>0</v>
      </c>
      <c r="H30" s="127">
        <f>+I30-G30</f>
        <v>0</v>
      </c>
      <c r="I30" s="142">
        <f>+G32</f>
        <v>0</v>
      </c>
    </row>
    <row r="31" spans="1:10" ht="22.9" customHeight="1">
      <c r="A31" s="385" t="s">
        <v>210</v>
      </c>
      <c r="B31" s="315"/>
      <c r="C31" s="315"/>
      <c r="D31" s="316"/>
      <c r="E31" s="126">
        <f>+'Page 3a GF-UR'!I31</f>
        <v>0</v>
      </c>
      <c r="F31" s="126">
        <f>+G31-E31</f>
        <v>0</v>
      </c>
      <c r="G31" s="78"/>
      <c r="H31" s="127">
        <f>+I31-G31</f>
        <v>0</v>
      </c>
      <c r="I31" s="142"/>
    </row>
    <row r="32" spans="1:10" ht="30" customHeight="1">
      <c r="A32" s="368" t="s">
        <v>209</v>
      </c>
      <c r="B32" s="369"/>
      <c r="C32" s="369"/>
      <c r="D32" s="370"/>
      <c r="E32" s="133">
        <f>+E30+E31+E28</f>
        <v>0</v>
      </c>
      <c r="F32" s="126">
        <f>+G32-E32</f>
        <v>0</v>
      </c>
      <c r="G32" s="77">
        <f>+G30+G28</f>
        <v>0</v>
      </c>
      <c r="H32" s="127">
        <f>+I32-G32</f>
        <v>0</v>
      </c>
      <c r="I32" s="143">
        <f>+I30+I28</f>
        <v>0</v>
      </c>
    </row>
    <row r="33" spans="1:9" ht="24.95" customHeight="1">
      <c r="A33" s="371" t="s">
        <v>208</v>
      </c>
      <c r="B33" s="322"/>
      <c r="C33" s="322"/>
      <c r="D33" s="322"/>
      <c r="E33" s="322"/>
      <c r="F33" s="322"/>
      <c r="G33" s="322"/>
      <c r="H33" s="322"/>
      <c r="I33" s="372"/>
    </row>
    <row r="34" spans="1:9" ht="26.25" customHeight="1">
      <c r="A34" s="381" t="s">
        <v>264</v>
      </c>
      <c r="B34" s="350"/>
      <c r="C34" s="350"/>
      <c r="D34" s="351"/>
      <c r="E34" s="126">
        <f>+'Page 3a GF-UR'!I34</f>
        <v>0</v>
      </c>
      <c r="F34" s="126">
        <f>+G34-E34</f>
        <v>0</v>
      </c>
      <c r="G34" s="158">
        <v>0</v>
      </c>
      <c r="H34" s="127">
        <f>+I34-G34</f>
        <v>0</v>
      </c>
      <c r="I34" s="166">
        <v>0</v>
      </c>
    </row>
    <row r="35" spans="1:9" ht="18" customHeight="1">
      <c r="A35" s="226" t="s">
        <v>257</v>
      </c>
      <c r="B35" s="223"/>
      <c r="C35" s="224"/>
      <c r="D35" s="225"/>
      <c r="E35" s="126">
        <f>+'Page 3a GF-UR'!I35</f>
        <v>0</v>
      </c>
      <c r="F35" s="126">
        <f>+G35-E35</f>
        <v>0</v>
      </c>
      <c r="G35" s="158">
        <v>0</v>
      </c>
      <c r="H35" s="127">
        <f>+I35-G35</f>
        <v>0</v>
      </c>
      <c r="I35" s="166">
        <v>0</v>
      </c>
    </row>
    <row r="36" spans="1:9" ht="27" customHeight="1">
      <c r="A36" s="373" t="s">
        <v>295</v>
      </c>
      <c r="B36" s="374"/>
      <c r="C36" s="374"/>
      <c r="D36" s="375"/>
      <c r="E36" s="126">
        <f>+'Page 3a GF-UR'!I36</f>
        <v>0</v>
      </c>
      <c r="F36" s="126">
        <f>+G36-E36</f>
        <v>0</v>
      </c>
      <c r="G36" s="158">
        <v>0</v>
      </c>
      <c r="H36" s="127">
        <f>+I36-G36</f>
        <v>0</v>
      </c>
      <c r="I36" s="166">
        <v>0</v>
      </c>
    </row>
    <row r="37" spans="1:9" ht="27" customHeight="1">
      <c r="A37" s="376" t="s">
        <v>292</v>
      </c>
      <c r="B37" s="377"/>
      <c r="C37" s="377"/>
      <c r="D37" s="378"/>
      <c r="E37" s="126">
        <f>+'Page 3a GF-UR'!I37</f>
        <v>0</v>
      </c>
      <c r="F37" s="126">
        <f>+G37-E37</f>
        <v>0</v>
      </c>
      <c r="G37" s="158">
        <v>0</v>
      </c>
      <c r="H37" s="127">
        <f>+I37-G37</f>
        <v>0</v>
      </c>
      <c r="I37" s="166">
        <v>0</v>
      </c>
    </row>
    <row r="38" spans="1:9" ht="18" customHeight="1" thickBot="1">
      <c r="A38" s="382" t="s">
        <v>258</v>
      </c>
      <c r="B38" s="383"/>
      <c r="C38" s="383"/>
      <c r="D38" s="384"/>
      <c r="E38" s="144">
        <f>+E32-E34-E35-E36-E37</f>
        <v>0</v>
      </c>
      <c r="F38" s="145">
        <f>+G38-E38</f>
        <v>0</v>
      </c>
      <c r="G38" s="146">
        <f>+G32-G34-G35-G36-G37</f>
        <v>0</v>
      </c>
      <c r="H38" s="147">
        <f>+I38-G38</f>
        <v>0</v>
      </c>
      <c r="I38" s="148">
        <f>+I32-I34-I35-I36-I37</f>
        <v>0</v>
      </c>
    </row>
    <row r="39" spans="1:9" ht="9.6" customHeight="1" thickTop="1">
      <c r="A39" s="379" t="s">
        <v>2</v>
      </c>
      <c r="B39" s="380"/>
      <c r="C39" s="380"/>
      <c r="D39" s="380"/>
      <c r="E39" s="380"/>
      <c r="F39" s="380"/>
      <c r="G39" s="380"/>
      <c r="H39" s="380"/>
      <c r="I39" s="380"/>
    </row>
    <row r="40" spans="1:9">
      <c r="A40" s="69"/>
      <c r="B40" s="70"/>
      <c r="C40" s="69"/>
      <c r="D40" s="69"/>
      <c r="E40" s="69"/>
      <c r="F40" s="69"/>
      <c r="G40" s="69"/>
      <c r="H40" s="69"/>
      <c r="I40" s="69"/>
    </row>
  </sheetData>
  <sheetProtection algorithmName="SHA-512" hashValue="8dU2RhGWlqL1IxB00iBMm3MkhBCNV+O0xycdA19y/IrJATEMH26eopAywKZGTrHyHf8fvL0JGN5p5gxycDGTsw==" saltValue="L9eNwi8Ejlx0VtRDN29Now==" spinCount="100000" sheet="1" objects="1" scenarios="1"/>
  <mergeCells count="19">
    <mergeCell ref="A31:D31"/>
    <mergeCell ref="E6:I6"/>
    <mergeCell ref="E7:I7"/>
    <mergeCell ref="A8:C8"/>
    <mergeCell ref="B19:C19"/>
    <mergeCell ref="B21:C21"/>
    <mergeCell ref="B22:C22"/>
    <mergeCell ref="B25:C25"/>
    <mergeCell ref="B26:C26"/>
    <mergeCell ref="B27:C27"/>
    <mergeCell ref="A28:D28"/>
    <mergeCell ref="A30:D30"/>
    <mergeCell ref="A32:D32"/>
    <mergeCell ref="A33:I33"/>
    <mergeCell ref="A36:D36"/>
    <mergeCell ref="A37:D37"/>
    <mergeCell ref="A39:I39"/>
    <mergeCell ref="A34:D34"/>
    <mergeCell ref="A38:D38"/>
  </mergeCells>
  <printOptions horizontalCentered="1"/>
  <pageMargins left="0.25" right="0.25" top="0.65" bottom="0.85" header="0.5" footer="0.5"/>
  <pageSetup scale="88" orientation="portrait" r:id="rId1"/>
  <headerFooter alignWithMargins="0">
    <oddFooter>&amp;L&amp;D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D2DA-64A9-4C5C-A3EB-449FBF587DF9}">
  <sheetPr>
    <pageSetUpPr fitToPage="1"/>
  </sheetPr>
  <dimension ref="A1:K40"/>
  <sheetViews>
    <sheetView topLeftCell="A4" zoomScaleNormal="100" workbookViewId="0">
      <selection activeCell="H22" sqref="H22"/>
    </sheetView>
  </sheetViews>
  <sheetFormatPr defaultRowHeight="12.75"/>
  <cols>
    <col min="1" max="1" width="4.7109375" style="68" customWidth="1"/>
    <col min="2" max="2" width="0.85546875" style="68" customWidth="1"/>
    <col min="3" max="3" width="23.7109375" style="68" customWidth="1"/>
    <col min="4" max="4" width="2.7109375" style="68" customWidth="1"/>
    <col min="5" max="6" width="17.85546875" style="68" customWidth="1"/>
    <col min="7" max="9" width="16.7109375" style="68" customWidth="1"/>
    <col min="10" max="16384" width="9.140625" style="68"/>
  </cols>
  <sheetData>
    <row r="1" spans="1:11">
      <c r="A1" s="69" t="s">
        <v>188</v>
      </c>
      <c r="B1" s="69"/>
      <c r="C1" s="69"/>
      <c r="D1" s="69"/>
      <c r="E1" s="69"/>
      <c r="F1" s="69"/>
      <c r="G1" s="69"/>
      <c r="H1" s="69"/>
      <c r="I1" s="69"/>
    </row>
    <row r="2" spans="1:11">
      <c r="A2" s="69" t="s">
        <v>266</v>
      </c>
      <c r="B2" s="69"/>
      <c r="C2" s="69"/>
      <c r="D2" s="69"/>
      <c r="E2" s="69"/>
      <c r="F2" s="69"/>
      <c r="G2" s="69"/>
      <c r="H2" s="69"/>
      <c r="I2" s="69"/>
    </row>
    <row r="3" spans="1:11" ht="9.6" customHeight="1">
      <c r="A3" s="69"/>
      <c r="B3" s="69"/>
      <c r="C3" s="69"/>
      <c r="D3" s="69"/>
      <c r="E3" s="69"/>
      <c r="F3" s="69"/>
      <c r="G3" s="69"/>
      <c r="H3" s="69"/>
      <c r="I3" s="69"/>
    </row>
    <row r="4" spans="1:11">
      <c r="A4" s="109" t="s">
        <v>277</v>
      </c>
      <c r="B4" s="69"/>
      <c r="C4" s="109" t="s">
        <v>242</v>
      </c>
      <c r="D4" s="69"/>
      <c r="E4" s="69"/>
      <c r="F4" s="69"/>
      <c r="G4" s="69"/>
      <c r="H4" s="69"/>
      <c r="I4" s="69"/>
      <c r="K4" s="68" t="s">
        <v>251</v>
      </c>
    </row>
    <row r="5" spans="1:11">
      <c r="A5" s="109"/>
      <c r="B5" s="69"/>
      <c r="C5" s="109"/>
      <c r="D5" s="69"/>
      <c r="E5" s="69"/>
      <c r="F5" s="69"/>
      <c r="G5" s="69"/>
      <c r="H5" s="69"/>
      <c r="I5" s="69"/>
    </row>
    <row r="6" spans="1:11" ht="15">
      <c r="A6" s="109"/>
      <c r="B6" s="69"/>
      <c r="C6" s="109"/>
      <c r="D6" s="69"/>
      <c r="E6" s="335" t="s">
        <v>17</v>
      </c>
      <c r="F6" s="335"/>
      <c r="G6" s="335"/>
      <c r="H6" s="335"/>
      <c r="I6" s="335"/>
    </row>
    <row r="7" spans="1:11" ht="13.5" thickBot="1">
      <c r="A7" s="69"/>
      <c r="B7" s="69"/>
      <c r="C7" s="69"/>
      <c r="D7" s="108" t="s">
        <v>14</v>
      </c>
      <c r="E7" s="386">
        <f>+'Page 1, Agreement'!C8</f>
        <v>0</v>
      </c>
      <c r="F7" s="386"/>
      <c r="G7" s="386"/>
      <c r="H7" s="386"/>
      <c r="I7" s="386"/>
    </row>
    <row r="8" spans="1:11" ht="55.5" customHeight="1" thickTop="1">
      <c r="A8" s="387"/>
      <c r="B8" s="388"/>
      <c r="C8" s="388"/>
      <c r="D8" s="116"/>
      <c r="E8" s="117" t="s">
        <v>243</v>
      </c>
      <c r="F8" s="117" t="s">
        <v>244</v>
      </c>
      <c r="G8" s="118" t="s">
        <v>245</v>
      </c>
      <c r="H8" s="117" t="s">
        <v>246</v>
      </c>
      <c r="I8" s="119" t="s">
        <v>247</v>
      </c>
    </row>
    <row r="9" spans="1:11" ht="21" customHeight="1">
      <c r="A9" s="120"/>
      <c r="B9" s="104"/>
      <c r="C9" s="104"/>
      <c r="D9" s="121" t="s">
        <v>248</v>
      </c>
      <c r="E9" s="122" t="str">
        <f>+'Page 4a MYP GF-UR'!E9</f>
        <v>(           -         )</v>
      </c>
      <c r="F9" s="122"/>
      <c r="G9" s="122" t="str">
        <f>+'Page 4a MYP GF-UR'!G9</f>
        <v>(           -          )</v>
      </c>
      <c r="H9" s="122"/>
      <c r="I9" s="149" t="str">
        <f>+'Page 4a MYP GF-UR'!I9</f>
        <v>(           -          )</v>
      </c>
    </row>
    <row r="10" spans="1:11">
      <c r="A10" s="123" t="s">
        <v>228</v>
      </c>
      <c r="B10" s="100"/>
      <c r="C10" s="100"/>
      <c r="D10" s="99"/>
      <c r="E10" s="98"/>
      <c r="F10" s="98"/>
      <c r="G10" s="96"/>
      <c r="H10" s="98"/>
      <c r="I10" s="124"/>
    </row>
    <row r="11" spans="1:11" ht="18" customHeight="1">
      <c r="A11" s="125"/>
      <c r="B11" s="94" t="s">
        <v>227</v>
      </c>
      <c r="C11" s="93"/>
      <c r="D11" s="92"/>
      <c r="E11" s="126">
        <f>+'Page 3b GF-R'!I11</f>
        <v>0</v>
      </c>
      <c r="F11" s="126">
        <f>+G11-E11</f>
        <v>0</v>
      </c>
      <c r="G11" s="157">
        <v>0</v>
      </c>
      <c r="H11" s="127">
        <f>+I11-G11</f>
        <v>0</v>
      </c>
      <c r="I11" s="165">
        <v>0</v>
      </c>
    </row>
    <row r="12" spans="1:11" ht="18" customHeight="1">
      <c r="A12" s="128"/>
      <c r="B12" s="75" t="s">
        <v>226</v>
      </c>
      <c r="C12" s="74"/>
      <c r="D12" s="73"/>
      <c r="E12" s="126">
        <f>+'Page 3b GF-R'!I12</f>
        <v>0</v>
      </c>
      <c r="F12" s="126">
        <f>+G12-E12</f>
        <v>0</v>
      </c>
      <c r="G12" s="158">
        <v>0</v>
      </c>
      <c r="H12" s="127">
        <f>+I12-G12</f>
        <v>0</v>
      </c>
      <c r="I12" s="166">
        <v>0</v>
      </c>
    </row>
    <row r="13" spans="1:11" ht="18" customHeight="1">
      <c r="A13" s="129"/>
      <c r="B13" s="90" t="s">
        <v>15</v>
      </c>
      <c r="C13" s="90"/>
      <c r="D13" s="89"/>
      <c r="E13" s="130">
        <f>SUM(E10:E12)</f>
        <v>0</v>
      </c>
      <c r="F13" s="126">
        <f>+G13-E13</f>
        <v>0</v>
      </c>
      <c r="G13" s="88">
        <f>SUM(G10:G12)</f>
        <v>0</v>
      </c>
      <c r="H13" s="127">
        <f>+I13-G13</f>
        <v>0</v>
      </c>
      <c r="I13" s="131">
        <f>SUM(I10:I12)</f>
        <v>0</v>
      </c>
    </row>
    <row r="14" spans="1:11">
      <c r="A14" s="123" t="s">
        <v>225</v>
      </c>
      <c r="B14" s="101"/>
      <c r="C14" s="100"/>
      <c r="D14" s="99"/>
      <c r="E14" s="98"/>
      <c r="F14" s="98"/>
      <c r="G14" s="96"/>
      <c r="H14" s="98"/>
      <c r="I14" s="124"/>
    </row>
    <row r="15" spans="1:11" ht="18" customHeight="1">
      <c r="A15" s="125"/>
      <c r="B15" s="94" t="s">
        <v>224</v>
      </c>
      <c r="C15" s="93"/>
      <c r="D15" s="92"/>
      <c r="E15" s="126">
        <f>+'Page 3b GF-R'!I15</f>
        <v>0</v>
      </c>
      <c r="F15" s="126">
        <f t="shared" ref="F15:F28" si="0">+G15-E15</f>
        <v>0</v>
      </c>
      <c r="G15" s="157">
        <v>0</v>
      </c>
      <c r="H15" s="127">
        <f t="shared" ref="H15:H28" si="1">+I15-G15</f>
        <v>0</v>
      </c>
      <c r="I15" s="165">
        <v>0</v>
      </c>
    </row>
    <row r="16" spans="1:11" ht="18" customHeight="1">
      <c r="A16" s="128"/>
      <c r="B16" s="75" t="s">
        <v>223</v>
      </c>
      <c r="C16" s="74"/>
      <c r="D16" s="73"/>
      <c r="E16" s="126">
        <f>+'Page 3b GF-R'!I16</f>
        <v>0</v>
      </c>
      <c r="F16" s="126">
        <f t="shared" si="0"/>
        <v>0</v>
      </c>
      <c r="G16" s="158">
        <v>0</v>
      </c>
      <c r="H16" s="127">
        <f t="shared" si="1"/>
        <v>0</v>
      </c>
      <c r="I16" s="166">
        <v>0</v>
      </c>
    </row>
    <row r="17" spans="1:9" ht="18" customHeight="1">
      <c r="A17" s="128"/>
      <c r="B17" s="75" t="s">
        <v>222</v>
      </c>
      <c r="C17" s="74"/>
      <c r="D17" s="73"/>
      <c r="E17" s="126">
        <f>+'Page 3b GF-R'!I17</f>
        <v>0</v>
      </c>
      <c r="F17" s="126">
        <f t="shared" si="0"/>
        <v>0</v>
      </c>
      <c r="G17" s="158">
        <v>0</v>
      </c>
      <c r="H17" s="127">
        <f t="shared" si="1"/>
        <v>0</v>
      </c>
      <c r="I17" s="166">
        <v>0</v>
      </c>
    </row>
    <row r="18" spans="1:9" ht="18" customHeight="1">
      <c r="A18" s="128"/>
      <c r="B18" s="75" t="s">
        <v>221</v>
      </c>
      <c r="C18" s="74"/>
      <c r="D18" s="73"/>
      <c r="E18" s="126">
        <f>+'Page 3b GF-R'!I18</f>
        <v>0</v>
      </c>
      <c r="F18" s="126">
        <f t="shared" si="0"/>
        <v>0</v>
      </c>
      <c r="G18" s="158">
        <v>0</v>
      </c>
      <c r="H18" s="127">
        <f t="shared" si="1"/>
        <v>0</v>
      </c>
      <c r="I18" s="166">
        <v>0</v>
      </c>
    </row>
    <row r="19" spans="1:9" ht="23.1" customHeight="1">
      <c r="A19" s="128"/>
      <c r="B19" s="330" t="s">
        <v>220</v>
      </c>
      <c r="C19" s="360"/>
      <c r="D19" s="73"/>
      <c r="E19" s="126">
        <f>+'Page 3b GF-R'!I19</f>
        <v>0</v>
      </c>
      <c r="F19" s="126">
        <f t="shared" si="0"/>
        <v>0</v>
      </c>
      <c r="G19" s="158">
        <v>0</v>
      </c>
      <c r="H19" s="127">
        <f t="shared" si="1"/>
        <v>0</v>
      </c>
      <c r="I19" s="166">
        <v>0</v>
      </c>
    </row>
    <row r="20" spans="1:9" ht="18" customHeight="1">
      <c r="A20" s="128"/>
      <c r="B20" s="75" t="s">
        <v>219</v>
      </c>
      <c r="C20" s="74"/>
      <c r="D20" s="73"/>
      <c r="E20" s="126">
        <f>+'Page 3b GF-R'!I20</f>
        <v>0</v>
      </c>
      <c r="F20" s="126">
        <f t="shared" si="0"/>
        <v>0</v>
      </c>
      <c r="G20" s="158">
        <v>0</v>
      </c>
      <c r="H20" s="127">
        <f t="shared" si="1"/>
        <v>0</v>
      </c>
      <c r="I20" s="166">
        <v>0</v>
      </c>
    </row>
    <row r="21" spans="1:9" ht="23.1" customHeight="1">
      <c r="A21" s="128"/>
      <c r="B21" s="330" t="s">
        <v>218</v>
      </c>
      <c r="C21" s="360"/>
      <c r="D21" s="73"/>
      <c r="E21" s="126">
        <f>+'Page 3b GF-R'!I21</f>
        <v>0</v>
      </c>
      <c r="F21" s="126">
        <f t="shared" si="0"/>
        <v>0</v>
      </c>
      <c r="G21" s="158">
        <v>0</v>
      </c>
      <c r="H21" s="127">
        <f t="shared" si="1"/>
        <v>0</v>
      </c>
      <c r="I21" s="166">
        <v>0</v>
      </c>
    </row>
    <row r="22" spans="1:9" ht="23.1" customHeight="1">
      <c r="A22" s="128"/>
      <c r="B22" s="330" t="s">
        <v>217</v>
      </c>
      <c r="C22" s="330"/>
      <c r="D22" s="73"/>
      <c r="E22" s="126">
        <f>+'Page 3b GF-R'!I22</f>
        <v>0</v>
      </c>
      <c r="F22" s="126">
        <f t="shared" si="0"/>
        <v>0</v>
      </c>
      <c r="G22" s="158">
        <v>0</v>
      </c>
      <c r="H22" s="127">
        <f t="shared" si="1"/>
        <v>0</v>
      </c>
      <c r="I22" s="166">
        <v>0</v>
      </c>
    </row>
    <row r="23" spans="1:9" ht="18" customHeight="1">
      <c r="A23" s="129"/>
      <c r="B23" s="90" t="s">
        <v>16</v>
      </c>
      <c r="C23" s="90"/>
      <c r="D23" s="89"/>
      <c r="E23" s="132">
        <f>SUM(E14:E22)</f>
        <v>0</v>
      </c>
      <c r="F23" s="126">
        <f t="shared" si="0"/>
        <v>0</v>
      </c>
      <c r="G23" s="88">
        <f>SUM(G14:G22)</f>
        <v>0</v>
      </c>
      <c r="H23" s="127">
        <f t="shared" si="1"/>
        <v>0</v>
      </c>
      <c r="I23" s="131">
        <f>SUM(I14:I22)</f>
        <v>0</v>
      </c>
    </row>
    <row r="24" spans="1:9" ht="18" customHeight="1">
      <c r="A24" s="128" t="s">
        <v>216</v>
      </c>
      <c r="B24" s="75"/>
      <c r="C24" s="74"/>
      <c r="D24" s="73"/>
      <c r="E24" s="133">
        <f>E13-E23</f>
        <v>0</v>
      </c>
      <c r="F24" s="126">
        <f t="shared" si="0"/>
        <v>0</v>
      </c>
      <c r="G24" s="72">
        <f>G13-G23</f>
        <v>0</v>
      </c>
      <c r="H24" s="127">
        <f t="shared" si="1"/>
        <v>0</v>
      </c>
      <c r="I24" s="134">
        <f>I13-I23</f>
        <v>0</v>
      </c>
    </row>
    <row r="25" spans="1:9" ht="27" customHeight="1">
      <c r="A25" s="135"/>
      <c r="B25" s="330" t="s">
        <v>215</v>
      </c>
      <c r="C25" s="330"/>
      <c r="D25" s="86"/>
      <c r="E25" s="126">
        <f>+'Page 3b GF-R'!I25</f>
        <v>0</v>
      </c>
      <c r="F25" s="126">
        <f t="shared" si="0"/>
        <v>0</v>
      </c>
      <c r="G25" s="158">
        <v>0</v>
      </c>
      <c r="H25" s="127">
        <f t="shared" si="1"/>
        <v>0</v>
      </c>
      <c r="I25" s="166">
        <v>0</v>
      </c>
    </row>
    <row r="26" spans="1:9" ht="24" customHeight="1">
      <c r="A26" s="128"/>
      <c r="B26" s="330" t="s">
        <v>214</v>
      </c>
      <c r="C26" s="330"/>
      <c r="D26" s="73"/>
      <c r="E26" s="126">
        <f>+'Page 3b GF-R'!I26</f>
        <v>0</v>
      </c>
      <c r="F26" s="126">
        <f t="shared" si="0"/>
        <v>0</v>
      </c>
      <c r="G26" s="158">
        <v>0</v>
      </c>
      <c r="H26" s="127">
        <f t="shared" si="1"/>
        <v>0</v>
      </c>
      <c r="I26" s="166">
        <v>0</v>
      </c>
    </row>
    <row r="27" spans="1:9" ht="24" customHeight="1">
      <c r="A27" s="128"/>
      <c r="B27" s="389" t="s">
        <v>213</v>
      </c>
      <c r="C27" s="389"/>
      <c r="D27" s="73"/>
      <c r="E27" s="126">
        <f>+'Page 3b GF-R'!I27</f>
        <v>0</v>
      </c>
      <c r="F27" s="126">
        <f t="shared" si="0"/>
        <v>0</v>
      </c>
      <c r="G27" s="158">
        <v>0</v>
      </c>
      <c r="H27" s="127">
        <f t="shared" si="1"/>
        <v>0</v>
      </c>
      <c r="I27" s="166">
        <v>0</v>
      </c>
    </row>
    <row r="28" spans="1:9" ht="29.45" customHeight="1">
      <c r="A28" s="390" t="s">
        <v>212</v>
      </c>
      <c r="B28" s="396"/>
      <c r="C28" s="396"/>
      <c r="D28" s="392"/>
      <c r="E28" s="136">
        <f>+E24+E25-E26+E27</f>
        <v>0</v>
      </c>
      <c r="F28" s="137">
        <f t="shared" si="0"/>
        <v>0</v>
      </c>
      <c r="G28" s="85">
        <f>G24+G25-G26+G27</f>
        <v>0</v>
      </c>
      <c r="H28" s="127">
        <f t="shared" si="1"/>
        <v>0</v>
      </c>
      <c r="I28" s="138">
        <f>I24+I25-I26+I27</f>
        <v>0</v>
      </c>
    </row>
    <row r="29" spans="1:9" ht="6" customHeight="1">
      <c r="A29" s="139"/>
      <c r="B29" s="83"/>
      <c r="C29" s="82"/>
      <c r="D29" s="80"/>
      <c r="E29" s="81"/>
      <c r="F29" s="81"/>
      <c r="G29" s="79"/>
      <c r="H29" s="81"/>
      <c r="I29" s="140"/>
    </row>
    <row r="30" spans="1:9" ht="20.45" customHeight="1">
      <c r="A30" s="393" t="s">
        <v>211</v>
      </c>
      <c r="B30" s="394"/>
      <c r="C30" s="394"/>
      <c r="D30" s="395"/>
      <c r="E30" s="126">
        <f>+'Page 3b GF-R'!I30</f>
        <v>0</v>
      </c>
      <c r="F30" s="126">
        <f>+G30-E30</f>
        <v>0</v>
      </c>
      <c r="G30" s="78">
        <f>+E32</f>
        <v>0</v>
      </c>
      <c r="H30" s="127">
        <f>+I30-G30</f>
        <v>0</v>
      </c>
      <c r="I30" s="142">
        <f>+G32</f>
        <v>0</v>
      </c>
    </row>
    <row r="31" spans="1:9" ht="22.9" customHeight="1">
      <c r="A31" s="385" t="s">
        <v>210</v>
      </c>
      <c r="B31" s="315"/>
      <c r="C31" s="315"/>
      <c r="D31" s="316"/>
      <c r="E31" s="126">
        <f>+'Page 3b GF-R'!I31</f>
        <v>0</v>
      </c>
      <c r="F31" s="126">
        <f>+G31-E31</f>
        <v>0</v>
      </c>
      <c r="G31" s="78"/>
      <c r="H31" s="127">
        <f>+I31-G31</f>
        <v>0</v>
      </c>
      <c r="I31" s="142"/>
    </row>
    <row r="32" spans="1:9" ht="30" customHeight="1">
      <c r="A32" s="368" t="s">
        <v>209</v>
      </c>
      <c r="B32" s="369"/>
      <c r="C32" s="369"/>
      <c r="D32" s="370"/>
      <c r="E32" s="133">
        <f>+E30+E31+E28</f>
        <v>0</v>
      </c>
      <c r="F32" s="126">
        <f>+G32-E32</f>
        <v>0</v>
      </c>
      <c r="G32" s="77">
        <f>+G30+G28</f>
        <v>0</v>
      </c>
      <c r="H32" s="127">
        <f>+I32-G32</f>
        <v>0</v>
      </c>
      <c r="I32" s="143">
        <f>+I30+I28</f>
        <v>0</v>
      </c>
    </row>
    <row r="33" spans="1:11" ht="24.95" customHeight="1">
      <c r="A33" s="371" t="s">
        <v>208</v>
      </c>
      <c r="B33" s="322"/>
      <c r="C33" s="322"/>
      <c r="D33" s="322"/>
      <c r="E33" s="322"/>
      <c r="F33" s="322"/>
      <c r="G33" s="322"/>
      <c r="H33" s="322"/>
      <c r="I33" s="372"/>
    </row>
    <row r="34" spans="1:11" ht="24.75" customHeight="1">
      <c r="A34" s="381" t="s">
        <v>264</v>
      </c>
      <c r="B34" s="350"/>
      <c r="C34" s="350"/>
      <c r="D34" s="351"/>
      <c r="E34" s="126">
        <f>+'Page 3b GF-R'!I34</f>
        <v>0</v>
      </c>
      <c r="F34" s="126">
        <f>+G34-E34</f>
        <v>0</v>
      </c>
      <c r="G34" s="158">
        <v>0</v>
      </c>
      <c r="H34" s="127">
        <f>+I34-G34</f>
        <v>0</v>
      </c>
      <c r="I34" s="166">
        <v>0</v>
      </c>
    </row>
    <row r="35" spans="1:11" ht="18" customHeight="1">
      <c r="A35" s="226" t="s">
        <v>257</v>
      </c>
      <c r="B35" s="223"/>
      <c r="C35" s="224"/>
      <c r="D35" s="225"/>
      <c r="E35" s="126">
        <f>+'Page 3b GF-R'!I35</f>
        <v>0</v>
      </c>
      <c r="F35" s="126">
        <f>+G35-E35</f>
        <v>0</v>
      </c>
      <c r="G35" s="158">
        <v>0</v>
      </c>
      <c r="H35" s="127">
        <f>+I35-G35</f>
        <v>0</v>
      </c>
      <c r="I35" s="166">
        <v>0</v>
      </c>
    </row>
    <row r="36" spans="1:11" ht="27" customHeight="1">
      <c r="A36" s="373" t="s">
        <v>295</v>
      </c>
      <c r="B36" s="374"/>
      <c r="C36" s="374"/>
      <c r="D36" s="375"/>
      <c r="E36" s="126">
        <f>+'Page 3b GF-R'!I36</f>
        <v>0</v>
      </c>
      <c r="F36" s="126">
        <f>+G36-E36</f>
        <v>0</v>
      </c>
      <c r="G36" s="158">
        <v>0</v>
      </c>
      <c r="H36" s="127">
        <f>+I36-G36</f>
        <v>0</v>
      </c>
      <c r="I36" s="166">
        <v>0</v>
      </c>
    </row>
    <row r="37" spans="1:11" ht="27" customHeight="1">
      <c r="A37" s="376" t="s">
        <v>292</v>
      </c>
      <c r="B37" s="377"/>
      <c r="C37" s="377"/>
      <c r="D37" s="378"/>
      <c r="E37" s="126">
        <f>+'Page 3b GF-R'!I37</f>
        <v>0</v>
      </c>
      <c r="F37" s="126">
        <f>+G37-E37</f>
        <v>0</v>
      </c>
      <c r="G37" s="158">
        <v>0</v>
      </c>
      <c r="H37" s="127">
        <f>+I37-G37</f>
        <v>0</v>
      </c>
      <c r="I37" s="166">
        <v>0</v>
      </c>
    </row>
    <row r="38" spans="1:11" ht="18" customHeight="1" thickBot="1">
      <c r="A38" s="382" t="s">
        <v>258</v>
      </c>
      <c r="B38" s="383"/>
      <c r="C38" s="383"/>
      <c r="D38" s="384"/>
      <c r="E38" s="144">
        <f>+E32-E34-E35-E36-E37</f>
        <v>0</v>
      </c>
      <c r="F38" s="145">
        <f>+G38-E38</f>
        <v>0</v>
      </c>
      <c r="G38" s="146">
        <f>+G32-G34-G35-G36-G37</f>
        <v>0</v>
      </c>
      <c r="H38" s="147">
        <f>+I38-G38</f>
        <v>0</v>
      </c>
      <c r="I38" s="148">
        <f>+I32-I34-I35-I36-I37</f>
        <v>0</v>
      </c>
    </row>
    <row r="39" spans="1:11" ht="9.6" customHeight="1" thickTop="1">
      <c r="A39" s="379" t="s">
        <v>2</v>
      </c>
      <c r="B39" s="380"/>
      <c r="C39" s="380"/>
      <c r="D39" s="380"/>
      <c r="E39" s="380"/>
      <c r="F39" s="380"/>
      <c r="G39" s="380"/>
      <c r="H39" s="380"/>
      <c r="I39" s="380"/>
      <c r="K39" s="159"/>
    </row>
    <row r="40" spans="1:11">
      <c r="A40" s="69"/>
      <c r="B40" s="70"/>
      <c r="C40" s="69"/>
      <c r="D40" s="69"/>
      <c r="E40" s="69"/>
      <c r="F40" s="69"/>
      <c r="G40" s="69"/>
      <c r="H40" s="69"/>
      <c r="I40" s="69"/>
    </row>
  </sheetData>
  <sheetProtection algorithmName="SHA-512" hashValue="U2e5A8t68U5xGQd65HJhxY98zyHqt/zZIA1N7oq10Nz8hxgbQQF/ge3ktzRu1HWQ3CSA8tedqOlxww91Vm+6Ew==" saltValue="vi7fXp8icmRAJsS5RaECmA==" spinCount="100000" sheet="1" objects="1" scenarios="1"/>
  <mergeCells count="19">
    <mergeCell ref="A31:D31"/>
    <mergeCell ref="E6:I6"/>
    <mergeCell ref="E7:I7"/>
    <mergeCell ref="A8:C8"/>
    <mergeCell ref="B19:C19"/>
    <mergeCell ref="B21:C21"/>
    <mergeCell ref="B22:C22"/>
    <mergeCell ref="B25:C25"/>
    <mergeCell ref="B26:C26"/>
    <mergeCell ref="B27:C27"/>
    <mergeCell ref="A28:D28"/>
    <mergeCell ref="A30:D30"/>
    <mergeCell ref="A32:D32"/>
    <mergeCell ref="A33:I33"/>
    <mergeCell ref="A36:D36"/>
    <mergeCell ref="A37:D37"/>
    <mergeCell ref="A39:I39"/>
    <mergeCell ref="A34:D34"/>
    <mergeCell ref="A38:D38"/>
  </mergeCells>
  <printOptions horizontalCentered="1"/>
  <pageMargins left="0.25" right="0.25" top="0.65" bottom="0.85" header="0.5" footer="0.5"/>
  <pageSetup scale="88" orientation="portrait" r:id="rId1"/>
  <headerFooter alignWithMargins="0">
    <oddFooter>&amp;L&amp;D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5BDF-1406-45C2-9BC8-4561BE98BF7A}">
  <sheetPr>
    <pageSetUpPr fitToPage="1"/>
  </sheetPr>
  <dimension ref="A1:K52"/>
  <sheetViews>
    <sheetView zoomScaleNormal="100" workbookViewId="0">
      <selection activeCell="H22" sqref="H22"/>
    </sheetView>
  </sheetViews>
  <sheetFormatPr defaultRowHeight="12.75"/>
  <cols>
    <col min="1" max="1" width="4.7109375" style="68" customWidth="1"/>
    <col min="2" max="2" width="0.85546875" style="68" customWidth="1"/>
    <col min="3" max="3" width="23.7109375" style="68" customWidth="1"/>
    <col min="4" max="4" width="2.7109375" style="68" customWidth="1"/>
    <col min="5" max="6" width="17.85546875" style="68" customWidth="1"/>
    <col min="7" max="9" width="16.7109375" style="68" customWidth="1"/>
    <col min="10" max="16384" width="9.140625" style="68"/>
  </cols>
  <sheetData>
    <row r="1" spans="1:11">
      <c r="A1" s="69" t="s">
        <v>188</v>
      </c>
      <c r="B1" s="69"/>
      <c r="C1" s="69"/>
      <c r="D1" s="69"/>
      <c r="E1" s="69"/>
      <c r="F1" s="69"/>
      <c r="G1" s="69"/>
      <c r="H1" s="69"/>
      <c r="I1" s="69"/>
    </row>
    <row r="2" spans="1:11">
      <c r="A2" s="69" t="s">
        <v>267</v>
      </c>
      <c r="B2" s="69"/>
      <c r="C2" s="69"/>
      <c r="D2" s="69"/>
      <c r="E2" s="69"/>
      <c r="F2" s="69"/>
      <c r="G2" s="69"/>
      <c r="H2" s="69"/>
      <c r="I2" s="69"/>
    </row>
    <row r="3" spans="1:11" ht="9.6" customHeight="1">
      <c r="A3" s="69"/>
      <c r="B3" s="69"/>
      <c r="C3" s="69"/>
      <c r="D3" s="69"/>
      <c r="E3" s="69"/>
      <c r="F3" s="69"/>
      <c r="G3" s="69"/>
      <c r="H3" s="69"/>
      <c r="I3" s="69"/>
    </row>
    <row r="4" spans="1:11">
      <c r="A4" s="109" t="s">
        <v>277</v>
      </c>
      <c r="B4" s="69"/>
      <c r="C4" s="109" t="s">
        <v>242</v>
      </c>
      <c r="D4" s="69"/>
      <c r="E4" s="69"/>
      <c r="F4" s="69"/>
      <c r="G4" s="69"/>
      <c r="H4" s="69"/>
      <c r="I4" s="69"/>
      <c r="K4" s="68" t="s">
        <v>251</v>
      </c>
    </row>
    <row r="5" spans="1:11">
      <c r="A5" s="109"/>
      <c r="B5" s="69"/>
      <c r="C5" s="109"/>
      <c r="D5" s="69"/>
      <c r="E5" s="69"/>
      <c r="F5" s="69"/>
      <c r="G5" s="69"/>
      <c r="H5" s="69"/>
      <c r="I5" s="69"/>
    </row>
    <row r="6" spans="1:11" ht="15">
      <c r="A6" s="109"/>
      <c r="B6" s="69"/>
      <c r="C6" s="109"/>
      <c r="D6" s="69"/>
      <c r="E6" s="335" t="s">
        <v>18</v>
      </c>
      <c r="F6" s="335"/>
      <c r="G6" s="335"/>
      <c r="H6" s="335"/>
      <c r="I6" s="335"/>
    </row>
    <row r="7" spans="1:11" ht="13.5" thickBot="1">
      <c r="A7" s="69"/>
      <c r="B7" s="69"/>
      <c r="C7" s="69"/>
      <c r="D7" s="108" t="s">
        <v>14</v>
      </c>
      <c r="E7" s="386">
        <f>+'Page 1, Agreement'!C8</f>
        <v>0</v>
      </c>
      <c r="F7" s="386"/>
      <c r="G7" s="386"/>
      <c r="H7" s="386"/>
      <c r="I7" s="386"/>
    </row>
    <row r="8" spans="1:11" ht="46.15" customHeight="1" thickTop="1">
      <c r="A8" s="387"/>
      <c r="B8" s="388"/>
      <c r="C8" s="388"/>
      <c r="D8" s="116"/>
      <c r="E8" s="167" t="s">
        <v>243</v>
      </c>
      <c r="F8" s="167" t="s">
        <v>244</v>
      </c>
      <c r="G8" s="168" t="s">
        <v>245</v>
      </c>
      <c r="H8" s="167" t="s">
        <v>246</v>
      </c>
      <c r="I8" s="169" t="s">
        <v>247</v>
      </c>
    </row>
    <row r="9" spans="1:11" ht="21" customHeight="1">
      <c r="A9" s="120"/>
      <c r="B9" s="104"/>
      <c r="C9" s="104"/>
      <c r="D9" s="121" t="s">
        <v>248</v>
      </c>
      <c r="E9" s="122" t="str">
        <f>+'Page 4a MYP GF-UR'!E9</f>
        <v>(           -         )</v>
      </c>
      <c r="F9" s="122"/>
      <c r="G9" s="122" t="str">
        <f>+'Page 4a MYP GF-UR'!G9</f>
        <v>(           -          )</v>
      </c>
      <c r="H9" s="122"/>
      <c r="I9" s="149" t="str">
        <f>+'Page 4a MYP GF-UR'!I9</f>
        <v>(           -          )</v>
      </c>
    </row>
    <row r="10" spans="1:11">
      <c r="A10" s="123" t="s">
        <v>228</v>
      </c>
      <c r="B10" s="100"/>
      <c r="C10" s="100"/>
      <c r="D10" s="99"/>
      <c r="E10" s="98"/>
      <c r="F10" s="98"/>
      <c r="G10" s="96"/>
      <c r="H10" s="98"/>
      <c r="I10" s="124"/>
    </row>
    <row r="11" spans="1:11" ht="18" customHeight="1">
      <c r="A11" s="125"/>
      <c r="B11" s="94" t="s">
        <v>227</v>
      </c>
      <c r="C11" s="93"/>
      <c r="D11" s="92"/>
      <c r="E11" s="126">
        <f>'Page 4a MYP GF-UR'!E11+'Page 4b MYP GF-R'!E11</f>
        <v>0</v>
      </c>
      <c r="F11" s="126">
        <f>'Page 4a MYP GF-UR'!F11+'Page 4b MYP GF-R'!F11</f>
        <v>0</v>
      </c>
      <c r="G11" s="126">
        <f>'Page 4a MYP GF-UR'!G11+'Page 4b MYP GF-R'!G11</f>
        <v>0</v>
      </c>
      <c r="H11" s="126">
        <f>'Page 4a MYP GF-UR'!H11+'Page 4b MYP GF-R'!H11</f>
        <v>0</v>
      </c>
      <c r="I11" s="150">
        <f>'Page 4a MYP GF-UR'!I11+'Page 4b MYP GF-R'!I11</f>
        <v>0</v>
      </c>
    </row>
    <row r="12" spans="1:11" ht="18" customHeight="1">
      <c r="A12" s="128"/>
      <c r="B12" s="75" t="s">
        <v>226</v>
      </c>
      <c r="C12" s="74"/>
      <c r="D12" s="73"/>
      <c r="E12" s="126">
        <f>'Page 4a MYP GF-UR'!E12+'Page 4b MYP GF-R'!E12</f>
        <v>0</v>
      </c>
      <c r="F12" s="126">
        <f>'Page 4a MYP GF-UR'!F12+'Page 4b MYP GF-R'!F12</f>
        <v>0</v>
      </c>
      <c r="G12" s="126">
        <f>'Page 4a MYP GF-UR'!G12+'Page 4b MYP GF-R'!G12</f>
        <v>0</v>
      </c>
      <c r="H12" s="126">
        <f>'Page 4a MYP GF-UR'!H12+'Page 4b MYP GF-R'!H12</f>
        <v>0</v>
      </c>
      <c r="I12" s="150">
        <f>'Page 4a MYP GF-UR'!I12+'Page 4b MYP GF-R'!I12</f>
        <v>0</v>
      </c>
    </row>
    <row r="13" spans="1:11" ht="18" customHeight="1">
      <c r="A13" s="129"/>
      <c r="B13" s="90" t="s">
        <v>15</v>
      </c>
      <c r="C13" s="90"/>
      <c r="D13" s="89"/>
      <c r="E13" s="126">
        <f>'Page 4a MYP GF-UR'!E13+'Page 4b MYP GF-R'!E13</f>
        <v>0</v>
      </c>
      <c r="F13" s="126">
        <f>'Page 4a MYP GF-UR'!F13+'Page 4b MYP GF-R'!F13</f>
        <v>0</v>
      </c>
      <c r="G13" s="126">
        <f>'Page 4a MYP GF-UR'!G13+'Page 4b MYP GF-R'!G13</f>
        <v>0</v>
      </c>
      <c r="H13" s="126">
        <f>'Page 4a MYP GF-UR'!H13+'Page 4b MYP GF-R'!H13</f>
        <v>0</v>
      </c>
      <c r="I13" s="150">
        <f>'Page 4a MYP GF-UR'!I13+'Page 4b MYP GF-R'!I13</f>
        <v>0</v>
      </c>
    </row>
    <row r="14" spans="1:11">
      <c r="A14" s="123" t="s">
        <v>225</v>
      </c>
      <c r="B14" s="101"/>
      <c r="C14" s="100"/>
      <c r="D14" s="99"/>
      <c r="E14" s="98"/>
      <c r="F14" s="98"/>
      <c r="G14" s="96"/>
      <c r="H14" s="98"/>
      <c r="I14" s="124"/>
    </row>
    <row r="15" spans="1:11" ht="18" customHeight="1">
      <c r="A15" s="125"/>
      <c r="B15" s="94" t="s">
        <v>224</v>
      </c>
      <c r="C15" s="93"/>
      <c r="D15" s="92"/>
      <c r="E15" s="126">
        <f>'Page 4a MYP GF-UR'!E15+'Page 4b MYP GF-R'!E15</f>
        <v>0</v>
      </c>
      <c r="F15" s="126">
        <f>'Page 4a MYP GF-UR'!F15+'Page 4b MYP GF-R'!F15</f>
        <v>0</v>
      </c>
      <c r="G15" s="126">
        <f>'Page 4a MYP GF-UR'!G15+'Page 4b MYP GF-R'!G15</f>
        <v>0</v>
      </c>
      <c r="H15" s="126">
        <f>'Page 4a MYP GF-UR'!H15+'Page 4b MYP GF-R'!H15</f>
        <v>0</v>
      </c>
      <c r="I15" s="150">
        <f>'Page 4a MYP GF-UR'!I15+'Page 4b MYP GF-R'!I15</f>
        <v>0</v>
      </c>
    </row>
    <row r="16" spans="1:11" ht="18" customHeight="1">
      <c r="A16" s="128"/>
      <c r="B16" s="75" t="s">
        <v>223</v>
      </c>
      <c r="C16" s="74"/>
      <c r="D16" s="73"/>
      <c r="E16" s="126">
        <f>'Page 4a MYP GF-UR'!E16+'Page 4b MYP GF-R'!E16</f>
        <v>0</v>
      </c>
      <c r="F16" s="126">
        <f>'Page 4a MYP GF-UR'!F16+'Page 4b MYP GF-R'!F16</f>
        <v>0</v>
      </c>
      <c r="G16" s="126">
        <f>'Page 4a MYP GF-UR'!G16+'Page 4b MYP GF-R'!G16</f>
        <v>0</v>
      </c>
      <c r="H16" s="126">
        <f>'Page 4a MYP GF-UR'!H16+'Page 4b MYP GF-R'!H16</f>
        <v>0</v>
      </c>
      <c r="I16" s="150">
        <f>'Page 4a MYP GF-UR'!I16+'Page 4b MYP GF-R'!I16</f>
        <v>0</v>
      </c>
    </row>
    <row r="17" spans="1:9" ht="18" customHeight="1">
      <c r="A17" s="128"/>
      <c r="B17" s="75" t="s">
        <v>222</v>
      </c>
      <c r="C17" s="74"/>
      <c r="D17" s="73"/>
      <c r="E17" s="126">
        <f>'Page 4a MYP GF-UR'!E17+'Page 4b MYP GF-R'!E17</f>
        <v>0</v>
      </c>
      <c r="F17" s="126">
        <f>'Page 4a MYP GF-UR'!F17+'Page 4b MYP GF-R'!F17</f>
        <v>0</v>
      </c>
      <c r="G17" s="126">
        <f>'Page 4a MYP GF-UR'!G17+'Page 4b MYP GF-R'!G17</f>
        <v>0</v>
      </c>
      <c r="H17" s="126">
        <f>'Page 4a MYP GF-UR'!H17+'Page 4b MYP GF-R'!H17</f>
        <v>0</v>
      </c>
      <c r="I17" s="150">
        <f>'Page 4a MYP GF-UR'!I17+'Page 4b MYP GF-R'!I17</f>
        <v>0</v>
      </c>
    </row>
    <row r="18" spans="1:9" ht="18" customHeight="1">
      <c r="A18" s="128"/>
      <c r="B18" s="75" t="s">
        <v>221</v>
      </c>
      <c r="C18" s="74"/>
      <c r="D18" s="73"/>
      <c r="E18" s="126">
        <f>'Page 4a MYP GF-UR'!E18+'Page 4b MYP GF-R'!E18</f>
        <v>0</v>
      </c>
      <c r="F18" s="126">
        <f>'Page 4a MYP GF-UR'!F18+'Page 4b MYP GF-R'!F18</f>
        <v>0</v>
      </c>
      <c r="G18" s="126">
        <f>'Page 4a MYP GF-UR'!G18+'Page 4b MYP GF-R'!G18</f>
        <v>0</v>
      </c>
      <c r="H18" s="126">
        <f>'Page 4a MYP GF-UR'!H18+'Page 4b MYP GF-R'!H18</f>
        <v>0</v>
      </c>
      <c r="I18" s="150">
        <f>'Page 4a MYP GF-UR'!I18+'Page 4b MYP GF-R'!I18</f>
        <v>0</v>
      </c>
    </row>
    <row r="19" spans="1:9" ht="23.1" customHeight="1">
      <c r="A19" s="128"/>
      <c r="B19" s="330" t="s">
        <v>220</v>
      </c>
      <c r="C19" s="360"/>
      <c r="D19" s="73"/>
      <c r="E19" s="126">
        <f>'Page 4a MYP GF-UR'!E19+'Page 4b MYP GF-R'!E19</f>
        <v>0</v>
      </c>
      <c r="F19" s="126">
        <f>'Page 4a MYP GF-UR'!F19+'Page 4b MYP GF-R'!F19</f>
        <v>0</v>
      </c>
      <c r="G19" s="126">
        <f>'Page 4a MYP GF-UR'!G19+'Page 4b MYP GF-R'!G19</f>
        <v>0</v>
      </c>
      <c r="H19" s="126">
        <f>'Page 4a MYP GF-UR'!H19+'Page 4b MYP GF-R'!H19</f>
        <v>0</v>
      </c>
      <c r="I19" s="150">
        <f>'Page 4a MYP GF-UR'!I19+'Page 4b MYP GF-R'!I19</f>
        <v>0</v>
      </c>
    </row>
    <row r="20" spans="1:9" ht="18" customHeight="1">
      <c r="A20" s="128"/>
      <c r="B20" s="75" t="s">
        <v>219</v>
      </c>
      <c r="C20" s="74"/>
      <c r="D20" s="73"/>
      <c r="E20" s="126">
        <f>'Page 4a MYP GF-UR'!E20+'Page 4b MYP GF-R'!E20</f>
        <v>0</v>
      </c>
      <c r="F20" s="126">
        <f>'Page 4a MYP GF-UR'!F20+'Page 4b MYP GF-R'!F20</f>
        <v>0</v>
      </c>
      <c r="G20" s="126">
        <f>'Page 4a MYP GF-UR'!G20+'Page 4b MYP GF-R'!G20</f>
        <v>0</v>
      </c>
      <c r="H20" s="126">
        <f>'Page 4a MYP GF-UR'!H20+'Page 4b MYP GF-R'!H20</f>
        <v>0</v>
      </c>
      <c r="I20" s="150">
        <f>'Page 4a MYP GF-UR'!I20+'Page 4b MYP GF-R'!I20</f>
        <v>0</v>
      </c>
    </row>
    <row r="21" spans="1:9" ht="23.1" customHeight="1">
      <c r="A21" s="128"/>
      <c r="B21" s="330" t="s">
        <v>218</v>
      </c>
      <c r="C21" s="360"/>
      <c r="D21" s="73"/>
      <c r="E21" s="126">
        <f>'Page 4a MYP GF-UR'!E21+'Page 4b MYP GF-R'!E21</f>
        <v>0</v>
      </c>
      <c r="F21" s="126">
        <f>'Page 4a MYP GF-UR'!F21+'Page 4b MYP GF-R'!F21</f>
        <v>0</v>
      </c>
      <c r="G21" s="126">
        <f>'Page 4a MYP GF-UR'!G21+'Page 4b MYP GF-R'!G21</f>
        <v>0</v>
      </c>
      <c r="H21" s="126">
        <f>'Page 4a MYP GF-UR'!H21+'Page 4b MYP GF-R'!H21</f>
        <v>0</v>
      </c>
      <c r="I21" s="150">
        <f>'Page 4a MYP GF-UR'!I21+'Page 4b MYP GF-R'!I21</f>
        <v>0</v>
      </c>
    </row>
    <row r="22" spans="1:9" ht="23.1" customHeight="1">
      <c r="A22" s="128"/>
      <c r="B22" s="330" t="s">
        <v>217</v>
      </c>
      <c r="C22" s="330"/>
      <c r="D22" s="73"/>
      <c r="E22" s="126">
        <f>'Page 4a MYP GF-UR'!E22+'Page 4b MYP GF-R'!E22</f>
        <v>0</v>
      </c>
      <c r="F22" s="126">
        <f>'Page 4a MYP GF-UR'!F22+'Page 4b MYP GF-R'!F22</f>
        <v>0</v>
      </c>
      <c r="G22" s="126">
        <f>'Page 4a MYP GF-UR'!G22+'Page 4b MYP GF-R'!G22</f>
        <v>0</v>
      </c>
      <c r="H22" s="126">
        <f>'Page 4a MYP GF-UR'!H22+'Page 4b MYP GF-R'!H22</f>
        <v>0</v>
      </c>
      <c r="I22" s="150">
        <f>'Page 4a MYP GF-UR'!I22+'Page 4b MYP GF-R'!I22</f>
        <v>0</v>
      </c>
    </row>
    <row r="23" spans="1:9" ht="18" customHeight="1">
      <c r="A23" s="129"/>
      <c r="B23" s="90" t="s">
        <v>16</v>
      </c>
      <c r="C23" s="90"/>
      <c r="D23" s="89"/>
      <c r="E23" s="126">
        <f>'Page 4a MYP GF-UR'!E23+'Page 4b MYP GF-R'!E23</f>
        <v>0</v>
      </c>
      <c r="F23" s="126">
        <f>'Page 4a MYP GF-UR'!F23+'Page 4b MYP GF-R'!F23</f>
        <v>0</v>
      </c>
      <c r="G23" s="126">
        <f>'Page 4a MYP GF-UR'!G23+'Page 4b MYP GF-R'!G23</f>
        <v>0</v>
      </c>
      <c r="H23" s="126">
        <f>'Page 4a MYP GF-UR'!H23+'Page 4b MYP GF-R'!H23</f>
        <v>0</v>
      </c>
      <c r="I23" s="150">
        <f>'Page 4a MYP GF-UR'!I23+'Page 4b MYP GF-R'!I23</f>
        <v>0</v>
      </c>
    </row>
    <row r="24" spans="1:9" ht="18" customHeight="1">
      <c r="A24" s="128" t="s">
        <v>216</v>
      </c>
      <c r="B24" s="75"/>
      <c r="C24" s="74"/>
      <c r="D24" s="73"/>
      <c r="E24" s="126">
        <f>'Page 4a MYP GF-UR'!E24+'Page 4b MYP GF-R'!E24</f>
        <v>0</v>
      </c>
      <c r="F24" s="126">
        <f>'Page 4a MYP GF-UR'!F24+'Page 4b MYP GF-R'!F24</f>
        <v>0</v>
      </c>
      <c r="G24" s="126">
        <f>'Page 4a MYP GF-UR'!G24+'Page 4b MYP GF-R'!G24</f>
        <v>0</v>
      </c>
      <c r="H24" s="126">
        <f>'Page 4a MYP GF-UR'!H24+'Page 4b MYP GF-R'!H24</f>
        <v>0</v>
      </c>
      <c r="I24" s="150">
        <f>'Page 4a MYP GF-UR'!I24+'Page 4b MYP GF-R'!I24</f>
        <v>0</v>
      </c>
    </row>
    <row r="25" spans="1:9" ht="27" customHeight="1">
      <c r="A25" s="135"/>
      <c r="B25" s="330" t="s">
        <v>215</v>
      </c>
      <c r="C25" s="330"/>
      <c r="D25" s="86"/>
      <c r="E25" s="126">
        <f>'Page 4a MYP GF-UR'!E25+'Page 4b MYP GF-R'!E25</f>
        <v>0</v>
      </c>
      <c r="F25" s="126">
        <f>'Page 4a MYP GF-UR'!F25+'Page 4b MYP GF-R'!F25</f>
        <v>0</v>
      </c>
      <c r="G25" s="126">
        <f>'Page 4a MYP GF-UR'!G25+'Page 4b MYP GF-R'!G25</f>
        <v>0</v>
      </c>
      <c r="H25" s="126">
        <f>'Page 4a MYP GF-UR'!H25+'Page 4b MYP GF-R'!H25</f>
        <v>0</v>
      </c>
      <c r="I25" s="150">
        <f>'Page 4a MYP GF-UR'!I25+'Page 4b MYP GF-R'!I25</f>
        <v>0</v>
      </c>
    </row>
    <row r="26" spans="1:9" ht="24" customHeight="1">
      <c r="A26" s="128"/>
      <c r="B26" s="330" t="s">
        <v>214</v>
      </c>
      <c r="C26" s="330"/>
      <c r="D26" s="73"/>
      <c r="E26" s="126">
        <f>'Page 4a MYP GF-UR'!E26+'Page 4b MYP GF-R'!E26</f>
        <v>0</v>
      </c>
      <c r="F26" s="126">
        <f>'Page 4a MYP GF-UR'!F26+'Page 4b MYP GF-R'!F26</f>
        <v>0</v>
      </c>
      <c r="G26" s="126">
        <f>'Page 4a MYP GF-UR'!G26+'Page 4b MYP GF-R'!G26</f>
        <v>0</v>
      </c>
      <c r="H26" s="126">
        <f>'Page 4a MYP GF-UR'!H26+'Page 4b MYP GF-R'!H26</f>
        <v>0</v>
      </c>
      <c r="I26" s="150">
        <f>'Page 4a MYP GF-UR'!I26+'Page 4b MYP GF-R'!I26</f>
        <v>0</v>
      </c>
    </row>
    <row r="27" spans="1:9" ht="24" customHeight="1">
      <c r="A27" s="128"/>
      <c r="B27" s="389" t="s">
        <v>213</v>
      </c>
      <c r="C27" s="389"/>
      <c r="D27" s="73"/>
      <c r="E27" s="126">
        <f>'Page 4a MYP GF-UR'!E27+'Page 4b MYP GF-R'!E27</f>
        <v>0</v>
      </c>
      <c r="F27" s="126">
        <f>'Page 4a MYP GF-UR'!F27+'Page 4b MYP GF-R'!F27</f>
        <v>0</v>
      </c>
      <c r="G27" s="126">
        <f>'Page 4a MYP GF-UR'!G27+'Page 4b MYP GF-R'!G27</f>
        <v>0</v>
      </c>
      <c r="H27" s="126">
        <f>'Page 4a MYP GF-UR'!H27+'Page 4b MYP GF-R'!H27</f>
        <v>0</v>
      </c>
      <c r="I27" s="150">
        <f>'Page 4a MYP GF-UR'!I27+'Page 4b MYP GF-R'!I27</f>
        <v>0</v>
      </c>
    </row>
    <row r="28" spans="1:9" ht="29.45" customHeight="1">
      <c r="A28" s="390" t="s">
        <v>212</v>
      </c>
      <c r="B28" s="391"/>
      <c r="C28" s="391"/>
      <c r="D28" s="392"/>
      <c r="E28" s="126">
        <f>'Page 4a MYP GF-UR'!E28+'Page 4b MYP GF-R'!E28</f>
        <v>0</v>
      </c>
      <c r="F28" s="126">
        <f>'Page 4a MYP GF-UR'!F28+'Page 4b MYP GF-R'!F28</f>
        <v>0</v>
      </c>
      <c r="G28" s="126">
        <f>'Page 4a MYP GF-UR'!G28+'Page 4b MYP GF-R'!G28</f>
        <v>0</v>
      </c>
      <c r="H28" s="126">
        <f>'Page 4a MYP GF-UR'!H28+'Page 4b MYP GF-R'!H28</f>
        <v>0</v>
      </c>
      <c r="I28" s="150">
        <f>'Page 4a MYP GF-UR'!I28+'Page 4b MYP GF-R'!I28</f>
        <v>0</v>
      </c>
    </row>
    <row r="29" spans="1:9" ht="6" customHeight="1">
      <c r="A29" s="139"/>
      <c r="B29" s="83"/>
      <c r="C29" s="82"/>
      <c r="D29" s="80"/>
      <c r="E29" s="81"/>
      <c r="F29" s="81"/>
      <c r="G29" s="79"/>
      <c r="H29" s="81"/>
      <c r="I29" s="140"/>
    </row>
    <row r="30" spans="1:9" ht="20.45" customHeight="1">
      <c r="A30" s="393" t="s">
        <v>211</v>
      </c>
      <c r="B30" s="394"/>
      <c r="C30" s="394"/>
      <c r="D30" s="395"/>
      <c r="E30" s="126">
        <f>'Page 4a MYP GF-UR'!E30+'Page 4b MYP GF-R'!E30</f>
        <v>0</v>
      </c>
      <c r="F30" s="126">
        <f>'Page 4a MYP GF-UR'!F30+'Page 4b MYP GF-R'!F30</f>
        <v>0</v>
      </c>
      <c r="G30" s="126">
        <f>'Page 4a MYP GF-UR'!G30+'Page 4b MYP GF-R'!G30</f>
        <v>0</v>
      </c>
      <c r="H30" s="126">
        <f>'Page 4a MYP GF-UR'!H30+'Page 4b MYP GF-R'!H30</f>
        <v>0</v>
      </c>
      <c r="I30" s="150">
        <f>'Page 4a MYP GF-UR'!I30+'Page 4b MYP GF-R'!I30</f>
        <v>0</v>
      </c>
    </row>
    <row r="31" spans="1:9" ht="22.9" customHeight="1">
      <c r="A31" s="385" t="s">
        <v>210</v>
      </c>
      <c r="B31" s="315"/>
      <c r="C31" s="315"/>
      <c r="D31" s="316"/>
      <c r="E31" s="126">
        <f>'Page 4a MYP GF-UR'!E31+'Page 4b MYP GF-R'!E31</f>
        <v>0</v>
      </c>
      <c r="F31" s="126">
        <f>'Page 4a MYP GF-UR'!F31+'Page 4b MYP GF-R'!F31</f>
        <v>0</v>
      </c>
      <c r="G31" s="126">
        <f>'Page 4a MYP GF-UR'!G31+'Page 4b MYP GF-R'!G31</f>
        <v>0</v>
      </c>
      <c r="H31" s="126">
        <f>'Page 4a MYP GF-UR'!H31+'Page 4b MYP GF-R'!H31</f>
        <v>0</v>
      </c>
      <c r="I31" s="150">
        <f>'Page 4a MYP GF-UR'!I31+'Page 4b MYP GF-R'!I31</f>
        <v>0</v>
      </c>
    </row>
    <row r="32" spans="1:9" ht="30" customHeight="1">
      <c r="A32" s="368" t="s">
        <v>209</v>
      </c>
      <c r="B32" s="369"/>
      <c r="C32" s="369"/>
      <c r="D32" s="370"/>
      <c r="E32" s="126">
        <f>'Page 4a MYP GF-UR'!E32+'Page 4b MYP GF-R'!E32</f>
        <v>0</v>
      </c>
      <c r="F32" s="126">
        <f>'Page 4a MYP GF-UR'!F32+'Page 4b MYP GF-R'!F32</f>
        <v>0</v>
      </c>
      <c r="G32" s="126">
        <f>'Page 4a MYP GF-UR'!G32+'Page 4b MYP GF-R'!G32</f>
        <v>0</v>
      </c>
      <c r="H32" s="126">
        <f>'Page 4a MYP GF-UR'!H32+'Page 4b MYP GF-R'!H32</f>
        <v>0</v>
      </c>
      <c r="I32" s="150">
        <f>'Page 4a MYP GF-UR'!I32+'Page 4b MYP GF-R'!I32</f>
        <v>0</v>
      </c>
    </row>
    <row r="33" spans="1:9" ht="24.95" customHeight="1">
      <c r="A33" s="371" t="s">
        <v>208</v>
      </c>
      <c r="B33" s="322"/>
      <c r="C33" s="322"/>
      <c r="D33" s="322"/>
      <c r="E33" s="322"/>
      <c r="F33" s="322"/>
      <c r="G33" s="322"/>
      <c r="H33" s="322"/>
      <c r="I33" s="372"/>
    </row>
    <row r="34" spans="1:9" ht="26.25" customHeight="1">
      <c r="A34" s="381" t="s">
        <v>264</v>
      </c>
      <c r="B34" s="350"/>
      <c r="C34" s="350"/>
      <c r="D34" s="351"/>
      <c r="E34" s="126">
        <f>'Page 4a MYP GF-UR'!E34+'Page 4b MYP GF-R'!E34</f>
        <v>0</v>
      </c>
      <c r="F34" s="126">
        <f>'Page 4a MYP GF-UR'!F34+'Page 4b MYP GF-R'!F34</f>
        <v>0</v>
      </c>
      <c r="G34" s="126">
        <f>'Page 4a MYP GF-UR'!G34+'Page 4b MYP GF-R'!G34</f>
        <v>0</v>
      </c>
      <c r="H34" s="126">
        <f>'Page 4a MYP GF-UR'!H34+'Page 4b MYP GF-R'!H34</f>
        <v>0</v>
      </c>
      <c r="I34" s="150">
        <f>'Page 4a MYP GF-UR'!I34+'Page 4b MYP GF-R'!I34</f>
        <v>0</v>
      </c>
    </row>
    <row r="35" spans="1:9" ht="18" customHeight="1">
      <c r="A35" s="226" t="s">
        <v>257</v>
      </c>
      <c r="B35" s="223"/>
      <c r="C35" s="224"/>
      <c r="D35" s="225"/>
      <c r="E35" s="126">
        <f>'Page 4a MYP GF-UR'!E35+'Page 4b MYP GF-R'!E35</f>
        <v>0</v>
      </c>
      <c r="F35" s="126">
        <f>'Page 4a MYP GF-UR'!F35+'Page 4b MYP GF-R'!F35</f>
        <v>0</v>
      </c>
      <c r="G35" s="126">
        <f>'Page 4a MYP GF-UR'!G35+'Page 4b MYP GF-R'!G35</f>
        <v>0</v>
      </c>
      <c r="H35" s="126">
        <f>'Page 4a MYP GF-UR'!H35+'Page 4b MYP GF-R'!H35</f>
        <v>0</v>
      </c>
      <c r="I35" s="150">
        <f>'Page 4a MYP GF-UR'!I35+'Page 4b MYP GF-R'!I35</f>
        <v>0</v>
      </c>
    </row>
    <row r="36" spans="1:9" ht="27" customHeight="1">
      <c r="A36" s="373" t="s">
        <v>295</v>
      </c>
      <c r="B36" s="374"/>
      <c r="C36" s="374"/>
      <c r="D36" s="375"/>
      <c r="E36" s="126">
        <f>'Page 4a MYP GF-UR'!E36+'Page 4b MYP GF-R'!E36</f>
        <v>0</v>
      </c>
      <c r="F36" s="126">
        <f>'Page 4a MYP GF-UR'!F36+'Page 4b MYP GF-R'!F36</f>
        <v>0</v>
      </c>
      <c r="G36" s="126">
        <f>'Page 4a MYP GF-UR'!G36+'Page 4b MYP GF-R'!G36</f>
        <v>0</v>
      </c>
      <c r="H36" s="126">
        <f>'Page 4a MYP GF-UR'!H36+'Page 4b MYP GF-R'!H36</f>
        <v>0</v>
      </c>
      <c r="I36" s="150">
        <f>'Page 4a MYP GF-UR'!I36+'Page 4b MYP GF-R'!I36</f>
        <v>0</v>
      </c>
    </row>
    <row r="37" spans="1:9" ht="27" customHeight="1">
      <c r="A37" s="376" t="s">
        <v>292</v>
      </c>
      <c r="B37" s="377"/>
      <c r="C37" s="377"/>
      <c r="D37" s="378"/>
      <c r="E37" s="126">
        <f>'Page 4a MYP GF-UR'!E37+'Page 4b MYP GF-R'!E37</f>
        <v>0</v>
      </c>
      <c r="F37" s="126">
        <f>'Page 4a MYP GF-UR'!F37+'Page 4b MYP GF-R'!F37</f>
        <v>0</v>
      </c>
      <c r="G37" s="126">
        <f>'Page 4a MYP GF-UR'!G37+'Page 4b MYP GF-R'!G37</f>
        <v>0</v>
      </c>
      <c r="H37" s="126">
        <f>'Page 4a MYP GF-UR'!H37+'Page 4b MYP GF-R'!H37</f>
        <v>0</v>
      </c>
      <c r="I37" s="150">
        <f>'Page 4a MYP GF-UR'!I37+'Page 4b MYP GF-R'!I37</f>
        <v>0</v>
      </c>
    </row>
    <row r="38" spans="1:9" ht="18" customHeight="1" thickBot="1">
      <c r="A38" s="382" t="s">
        <v>258</v>
      </c>
      <c r="B38" s="383"/>
      <c r="C38" s="383"/>
      <c r="D38" s="384"/>
      <c r="E38" s="151">
        <f>'Page 4a MYP GF-UR'!E38+'Page 4b MYP GF-R'!E38</f>
        <v>0</v>
      </c>
      <c r="F38" s="151">
        <f>'Page 4a MYP GF-UR'!F38+'Page 4b MYP GF-R'!F38</f>
        <v>0</v>
      </c>
      <c r="G38" s="151">
        <f>'Page 4a MYP GF-UR'!G38+'Page 4b MYP GF-R'!G38</f>
        <v>0</v>
      </c>
      <c r="H38" s="151">
        <f>'Page 4a MYP GF-UR'!H38+'Page 4b MYP GF-R'!H38</f>
        <v>0</v>
      </c>
      <c r="I38" s="152">
        <f>'Page 4a MYP GF-UR'!I38+'Page 4b MYP GF-R'!I38</f>
        <v>0</v>
      </c>
    </row>
    <row r="39" spans="1:9" ht="9.6" customHeight="1" thickTop="1">
      <c r="A39" s="379" t="s">
        <v>2</v>
      </c>
      <c r="B39" s="380"/>
      <c r="C39" s="380"/>
      <c r="D39" s="380"/>
      <c r="E39" s="380"/>
      <c r="F39" s="380"/>
      <c r="G39" s="380"/>
      <c r="H39" s="380"/>
      <c r="I39" s="380"/>
    </row>
    <row r="42" spans="1:9" ht="38.450000000000003" customHeight="1"/>
    <row r="43" spans="1:9" ht="38.450000000000003" customHeight="1"/>
    <row r="44" spans="1:9" ht="60" customHeight="1"/>
    <row r="47" spans="1:9" ht="38.450000000000003" customHeight="1"/>
    <row r="48" spans="1:9" ht="38.450000000000003" customHeight="1"/>
    <row r="49" ht="38.450000000000003" customHeight="1"/>
    <row r="50" ht="38.450000000000003" customHeight="1"/>
    <row r="51" ht="38.450000000000003" customHeight="1"/>
    <row r="52" ht="38.450000000000003" customHeight="1"/>
  </sheetData>
  <sheetProtection algorithmName="SHA-512" hashValue="Fj9CDKGiyaMUF5IdqH+gDMizKYUFkqEXAPBgaT7KOwoLJJepyV0YZFM2FWVI5l3EoSlc9nG15qwhltJN6UODvQ==" saltValue="9qiCUVt5Lu5tXAoG6Xts5Q==" spinCount="100000" sheet="1" objects="1" scenarios="1"/>
  <mergeCells count="19">
    <mergeCell ref="A31:D31"/>
    <mergeCell ref="E6:I6"/>
    <mergeCell ref="E7:I7"/>
    <mergeCell ref="A8:C8"/>
    <mergeCell ref="B19:C19"/>
    <mergeCell ref="B21:C21"/>
    <mergeCell ref="B22:C22"/>
    <mergeCell ref="B25:C25"/>
    <mergeCell ref="B26:C26"/>
    <mergeCell ref="B27:C27"/>
    <mergeCell ref="A28:D28"/>
    <mergeCell ref="A30:D30"/>
    <mergeCell ref="A32:D32"/>
    <mergeCell ref="A33:I33"/>
    <mergeCell ref="A36:D36"/>
    <mergeCell ref="A37:D37"/>
    <mergeCell ref="A39:I39"/>
    <mergeCell ref="A34:D34"/>
    <mergeCell ref="A38:D38"/>
  </mergeCells>
  <printOptions horizontalCentered="1"/>
  <pageMargins left="0.25" right="0.25" top="0.65" bottom="0.85" header="0.5" footer="0.5"/>
  <pageSetup scale="88" orientation="portrait" r:id="rId1"/>
  <headerFooter alignWithMargins="0">
    <oddFooter>&amp;L&amp;D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6BA04-2532-426E-80D0-BC144CD5A7D6}">
  <sheetPr>
    <pageSetUpPr fitToPage="1"/>
  </sheetPr>
  <dimension ref="A1:G19"/>
  <sheetViews>
    <sheetView workbookViewId="0">
      <selection activeCell="G14" sqref="G14"/>
    </sheetView>
  </sheetViews>
  <sheetFormatPr defaultRowHeight="12.75"/>
  <cols>
    <col min="4" max="4" width="28.28515625" customWidth="1"/>
    <col min="5" max="7" width="17.85546875" customWidth="1"/>
  </cols>
  <sheetData>
    <row r="1" spans="1:7">
      <c r="A1" s="69" t="s">
        <v>188</v>
      </c>
    </row>
    <row r="2" spans="1:7">
      <c r="A2" s="69" t="s">
        <v>270</v>
      </c>
    </row>
    <row r="3" spans="1:7">
      <c r="A3" s="69"/>
    </row>
    <row r="4" spans="1:7">
      <c r="A4" s="212" t="s">
        <v>280</v>
      </c>
    </row>
    <row r="5" spans="1:7">
      <c r="A5" s="212"/>
    </row>
    <row r="6" spans="1:7" ht="13.5" thickBot="1">
      <c r="A6" s="173" t="s">
        <v>279</v>
      </c>
      <c r="B6" s="174"/>
      <c r="C6" s="173"/>
      <c r="D6" s="174"/>
      <c r="E6" s="174"/>
      <c r="F6" s="174"/>
      <c r="G6" s="174"/>
    </row>
    <row r="7" spans="1:7" ht="35.1" customHeight="1" thickTop="1">
      <c r="A7" s="175"/>
      <c r="B7" s="176"/>
      <c r="C7" s="176"/>
      <c r="D7" s="177" t="s">
        <v>248</v>
      </c>
      <c r="E7" s="178" t="str">
        <f>+'Page 4c MYP GF-Sum'!E9</f>
        <v>(           -         )</v>
      </c>
      <c r="F7" s="179" t="str">
        <f>+'Page 4c MYP GF-Sum'!G9</f>
        <v>(           -          )</v>
      </c>
      <c r="G7" s="180" t="str">
        <f>+'Page 4c MYP GF-Sum'!I9</f>
        <v>(           -          )</v>
      </c>
    </row>
    <row r="8" spans="1:7" ht="35.1" customHeight="1">
      <c r="A8" s="181" t="s">
        <v>19</v>
      </c>
      <c r="B8" s="397" t="s">
        <v>20</v>
      </c>
      <c r="C8" s="397"/>
      <c r="D8" s="398"/>
      <c r="E8" s="182">
        <f>'Page 4c MYP GF-Sum'!E23+'Page 4c MYP GF-Sum'!E26</f>
        <v>0</v>
      </c>
      <c r="F8" s="182">
        <f>'Page 4c MYP GF-Sum'!G23+'Page 4c MYP GF-Sum'!G26</f>
        <v>0</v>
      </c>
      <c r="G8" s="183">
        <f>'Page 4c MYP GF-Sum'!I23+'Page 4c MYP GF-Sum'!I26</f>
        <v>0</v>
      </c>
    </row>
    <row r="9" spans="1:7" ht="35.1" customHeight="1">
      <c r="A9" s="181" t="s">
        <v>21</v>
      </c>
      <c r="B9" s="399" t="s">
        <v>271</v>
      </c>
      <c r="C9" s="397"/>
      <c r="D9" s="398"/>
      <c r="E9" s="184">
        <v>0.03</v>
      </c>
      <c r="F9" s="185">
        <f>+E9</f>
        <v>0.03</v>
      </c>
      <c r="G9" s="186">
        <f>+F9</f>
        <v>0.03</v>
      </c>
    </row>
    <row r="10" spans="1:7" ht="47.25" customHeight="1" thickBot="1">
      <c r="A10" s="187" t="s">
        <v>252</v>
      </c>
      <c r="B10" s="400" t="s">
        <v>253</v>
      </c>
      <c r="C10" s="401"/>
      <c r="D10" s="402"/>
      <c r="E10" s="188">
        <f>IF(E8*E9&gt;50000,E8*E9,50000)</f>
        <v>50000</v>
      </c>
      <c r="F10" s="189">
        <f>IF(F8*F9&gt;50000,F8*F9,50000)</f>
        <v>50000</v>
      </c>
      <c r="G10" s="190">
        <f>IF(G8*G9&gt;50000,G8*G9,50000)</f>
        <v>50000</v>
      </c>
    </row>
    <row r="11" spans="1:7" ht="35.1" customHeight="1" thickTop="1">
      <c r="A11" s="191"/>
      <c r="B11" s="191"/>
      <c r="C11" s="191"/>
      <c r="D11" s="192"/>
      <c r="E11" s="193"/>
      <c r="F11" s="194"/>
      <c r="G11" s="195"/>
    </row>
    <row r="12" spans="1:7" ht="35.1" customHeight="1" thickBot="1">
      <c r="A12" s="191" t="s">
        <v>278</v>
      </c>
      <c r="B12" s="191"/>
      <c r="C12" s="191"/>
      <c r="D12" s="192"/>
      <c r="E12" s="193"/>
      <c r="F12" s="194"/>
      <c r="G12" s="195"/>
    </row>
    <row r="13" spans="1:7" ht="35.1" customHeight="1" thickTop="1">
      <c r="A13" s="196" t="s">
        <v>19</v>
      </c>
      <c r="B13" s="403" t="s">
        <v>296</v>
      </c>
      <c r="C13" s="403"/>
      <c r="D13" s="404"/>
      <c r="E13" s="197">
        <f>+'Page 4a MYP GF-UR'!E36</f>
        <v>0</v>
      </c>
      <c r="F13" s="197">
        <f>+'Page 4a MYP GF-UR'!G36</f>
        <v>0</v>
      </c>
      <c r="G13" s="198">
        <f>+'Page 4a MYP GF-UR'!I36</f>
        <v>0</v>
      </c>
    </row>
    <row r="14" spans="1:7" ht="35.1" customHeight="1">
      <c r="A14" s="199" t="s">
        <v>21</v>
      </c>
      <c r="B14" s="397" t="s">
        <v>269</v>
      </c>
      <c r="C14" s="397"/>
      <c r="D14" s="398"/>
      <c r="E14" s="200">
        <f>+'Page 4a MYP GF-UR'!E38</f>
        <v>0</v>
      </c>
      <c r="F14" s="201">
        <f>+'Page 4a MYP GF-UR'!G38</f>
        <v>0</v>
      </c>
      <c r="G14" s="202">
        <f>+'Page 4a MYP GF-UR'!I38</f>
        <v>0</v>
      </c>
    </row>
    <row r="15" spans="1:7" ht="35.1" customHeight="1">
      <c r="A15" s="199" t="s">
        <v>22</v>
      </c>
      <c r="B15" s="397" t="s">
        <v>297</v>
      </c>
      <c r="C15" s="397"/>
      <c r="D15" s="398"/>
      <c r="E15" s="203">
        <v>0</v>
      </c>
      <c r="F15" s="204">
        <v>0</v>
      </c>
      <c r="G15" s="205">
        <v>0</v>
      </c>
    </row>
    <row r="16" spans="1:7" ht="35.1" customHeight="1">
      <c r="A16" s="199" t="s">
        <v>23</v>
      </c>
      <c r="B16" s="397" t="s">
        <v>272</v>
      </c>
      <c r="C16" s="397"/>
      <c r="D16" s="398"/>
      <c r="E16" s="203">
        <v>0</v>
      </c>
      <c r="F16" s="204">
        <v>0</v>
      </c>
      <c r="G16" s="205">
        <v>0</v>
      </c>
    </row>
    <row r="17" spans="1:7" ht="35.1" customHeight="1">
      <c r="A17" s="199" t="s">
        <v>254</v>
      </c>
      <c r="B17" s="397" t="s">
        <v>24</v>
      </c>
      <c r="C17" s="397"/>
      <c r="D17" s="398"/>
      <c r="E17" s="200">
        <f>SUM(E13:E16)</f>
        <v>0</v>
      </c>
      <c r="F17" s="201">
        <f>SUM(F13:F16)</f>
        <v>0</v>
      </c>
      <c r="G17" s="202">
        <f>SUM(G13:G16)</f>
        <v>0</v>
      </c>
    </row>
    <row r="18" spans="1:7" ht="35.1" customHeight="1" thickBot="1">
      <c r="A18" s="206" t="s">
        <v>255</v>
      </c>
      <c r="B18" s="401" t="s">
        <v>256</v>
      </c>
      <c r="C18" s="401"/>
      <c r="D18" s="402"/>
      <c r="E18" s="207">
        <f>+E17-E10</f>
        <v>-50000</v>
      </c>
      <c r="F18" s="208">
        <f>+F17-F10</f>
        <v>-50000</v>
      </c>
      <c r="G18" s="209">
        <f>+G17-G10</f>
        <v>-50000</v>
      </c>
    </row>
    <row r="19" spans="1:7" ht="13.5" thickTop="1"/>
  </sheetData>
  <sheetProtection password="D5C1" sheet="1" objects="1" scenarios="1"/>
  <mergeCells count="9">
    <mergeCell ref="B8:D8"/>
    <mergeCell ref="B9:D9"/>
    <mergeCell ref="B10:D10"/>
    <mergeCell ref="B18:D18"/>
    <mergeCell ref="B13:D13"/>
    <mergeCell ref="B14:D14"/>
    <mergeCell ref="B15:D15"/>
    <mergeCell ref="B16:D16"/>
    <mergeCell ref="B17:D17"/>
  </mergeCells>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21329EF1E9F479EB6D4FC45028B2D" ma:contentTypeVersion="4" ma:contentTypeDescription="Create a new document." ma:contentTypeScope="" ma:versionID="ed9d367b86a7e193c7b0b5d47a5df759">
  <xsd:schema xmlns:xsd="http://www.w3.org/2001/XMLSchema" xmlns:xs="http://www.w3.org/2001/XMLSchema" xmlns:p="http://schemas.microsoft.com/office/2006/metadata/properties" xmlns:ns2="24466bb7-d7f0-4048-a51a-93f0c06bbd50" xmlns:ns3="2764f696-ee76-49e1-8758-169b4b8d5a2f" targetNamespace="http://schemas.microsoft.com/office/2006/metadata/properties" ma:root="true" ma:fieldsID="3a973c4ec791addf5f33e75c5d5013bb" ns2:_="" ns3:_="">
    <xsd:import namespace="24466bb7-d7f0-4048-a51a-93f0c06bbd50"/>
    <xsd:import namespace="2764f696-ee76-49e1-8758-169b4b8d5a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66bb7-d7f0-4048-a51a-93f0c06bbd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4f696-ee76-49e1-8758-169b4b8d5a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DD4F4F-1791-49ED-9256-4A3CBEC1E9B9}">
  <ds:schemaRefs>
    <ds:schemaRef ds:uri="http://purl.org/dc/dcmitype/"/>
    <ds:schemaRef ds:uri="http://schemas.microsoft.com/office/2006/documentManagement/types"/>
    <ds:schemaRef ds:uri="2764f696-ee76-49e1-8758-169b4b8d5a2f"/>
    <ds:schemaRef ds:uri="http://schemas.openxmlformats.org/package/2006/metadata/core-properties"/>
    <ds:schemaRef ds:uri="http://schemas.microsoft.com/office/infopath/2007/PartnerControls"/>
    <ds:schemaRef ds:uri="24466bb7-d7f0-4048-a51a-93f0c06bbd50"/>
    <ds:schemaRef ds:uri="http://purl.org/dc/terms/"/>
    <ds:schemaRef ds:uri="http://purl.org/dc/elements/1.1/"/>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D4CFF4EB-81A7-4032-BA20-9C7308AA95B5}">
  <ds:schemaRefs>
    <ds:schemaRef ds:uri="http://schemas.microsoft.com/sharepoint/v3/contenttype/forms"/>
  </ds:schemaRefs>
</ds:datastoreItem>
</file>

<file path=customXml/itemProps3.xml><?xml version="1.0" encoding="utf-8"?>
<ds:datastoreItem xmlns:ds="http://schemas.openxmlformats.org/officeDocument/2006/customXml" ds:itemID="{FE58F61B-C38C-49C6-BC41-9D383006B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66bb7-d7f0-4048-a51a-93f0c06bbd50"/>
    <ds:schemaRef ds:uri="2764f696-ee76-49e1-8758-169b4b8d5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Page 1, Agreement</vt:lpstr>
      <vt:lpstr>Page 2, Summary</vt:lpstr>
      <vt:lpstr>Page 3a GF-UR</vt:lpstr>
      <vt:lpstr>Page 3b GF-R</vt:lpstr>
      <vt:lpstr>Page 3c GF-Sum</vt:lpstr>
      <vt:lpstr>Page 4a MYP GF-UR</vt:lpstr>
      <vt:lpstr>Page 4b MYP GF-R</vt:lpstr>
      <vt:lpstr>Page 4c MYP GF-Sum</vt:lpstr>
      <vt:lpstr>Page 4d Reserves</vt:lpstr>
      <vt:lpstr>Page 5 MYP Other Fund</vt:lpstr>
      <vt:lpstr>Instructions</vt:lpstr>
      <vt:lpstr>Lookups</vt:lpstr>
      <vt:lpstr>'Page 1, Agreement'!Print_Area</vt:lpstr>
      <vt:lpstr>'Page 2, Summary'!Print_Area</vt:lpstr>
      <vt:lpstr>'Page 3a GF-UR'!Print_Area</vt:lpstr>
      <vt:lpstr>'Page 3b GF-R'!Print_Area</vt:lpstr>
      <vt:lpstr>'Page 3c GF-Sum'!Print_Area</vt:lpstr>
      <vt:lpstr>'Page 4a MYP GF-UR'!Print_Area</vt:lpstr>
      <vt:lpstr>'Page 4b MYP GF-R'!Print_Area</vt:lpstr>
      <vt:lpstr>'Page 4c MYP GF-Sum'!Print_Area</vt:lpstr>
      <vt:lpstr>'Page 5 MYP Other Fund'!Print_Area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Weiss</dc:creator>
  <cp:keywords/>
  <dc:description/>
  <cp:lastModifiedBy>Rebecca Lee</cp:lastModifiedBy>
  <cp:revision/>
  <cp:lastPrinted>2020-11-13T18:02:46Z</cp:lastPrinted>
  <dcterms:created xsi:type="dcterms:W3CDTF">2004-04-16T16:33:51Z</dcterms:created>
  <dcterms:modified xsi:type="dcterms:W3CDTF">2021-04-20T00:15:35Z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0x0101007D521329EF1E9F479EB6D4FC45028B2D</vt:lpwstr>
  </property>
  <property fmtid="{D5CDD505-2E9C-101B-9397-08002B2CF9AE}" pid="3" name="AuthorIds_UIVersion_4608">
    <vt:lpwstr>57</vt:lpwstr>
  </property>
</Properties>
</file>